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\Documents\papers\PGPR-MicroW\R1\casi final\"/>
    </mc:Choice>
  </mc:AlternateContent>
  <xr:revisionPtr revIDLastSave="0" documentId="13_ncr:1_{70B1FFBD-0AA0-48A3-B528-842A9ECA0D29}" xr6:coauthVersionLast="47" xr6:coauthVersionMax="47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9" i="1" l="1"/>
  <c r="AG19" i="1"/>
  <c r="AI19" i="1" s="1"/>
  <c r="AJ19" i="1" s="1"/>
  <c r="Z19" i="1"/>
  <c r="AB19" i="1" s="1"/>
  <c r="AC19" i="1" s="1"/>
  <c r="AA19" i="1"/>
  <c r="U19" i="1"/>
  <c r="V19" i="1" s="1"/>
  <c r="T19" i="1"/>
  <c r="S19" i="1"/>
  <c r="M19" i="1"/>
  <c r="L19" i="1"/>
  <c r="N19" i="1" s="1"/>
  <c r="O19" i="1" s="1"/>
  <c r="AO19" i="1"/>
  <c r="AN19" i="1"/>
  <c r="AP19" i="1" s="1"/>
  <c r="AQ19" i="1" s="1"/>
  <c r="E19" i="1"/>
  <c r="G19" i="1" s="1"/>
  <c r="H19" i="1" s="1"/>
  <c r="F19" i="1"/>
  <c r="AO18" i="1"/>
  <c r="AN18" i="1"/>
  <c r="AP18" i="1" s="1"/>
  <c r="AQ18" i="1" s="1"/>
  <c r="AH18" i="1"/>
  <c r="AG18" i="1"/>
  <c r="AI18" i="1" s="1"/>
  <c r="AJ18" i="1" s="1"/>
  <c r="AA18" i="1"/>
  <c r="Z18" i="1"/>
  <c r="AB18" i="1" s="1"/>
  <c r="AC18" i="1" s="1"/>
  <c r="T18" i="1"/>
  <c r="S18" i="1"/>
  <c r="U18" i="1" s="1"/>
  <c r="V18" i="1" s="1"/>
  <c r="M18" i="1"/>
  <c r="L18" i="1"/>
  <c r="N18" i="1" s="1"/>
  <c r="O18" i="1" s="1"/>
  <c r="F18" i="1"/>
  <c r="E18" i="1"/>
  <c r="G18" i="1" s="1"/>
  <c r="H18" i="1" s="1"/>
  <c r="AO17" i="1"/>
  <c r="AN17" i="1"/>
  <c r="AP17" i="1" s="1"/>
  <c r="AQ17" i="1" s="1"/>
  <c r="AI17" i="1"/>
  <c r="AJ17" i="1" s="1"/>
  <c r="AH17" i="1"/>
  <c r="AG17" i="1"/>
  <c r="AA17" i="1"/>
  <c r="Z17" i="1"/>
  <c r="AB17" i="1" s="1"/>
  <c r="AC17" i="1" s="1"/>
  <c r="T17" i="1"/>
  <c r="S17" i="1"/>
  <c r="U17" i="1" s="1"/>
  <c r="V17" i="1" s="1"/>
  <c r="M17" i="1"/>
  <c r="L17" i="1"/>
  <c r="N17" i="1" s="1"/>
  <c r="O17" i="1" s="1"/>
  <c r="F17" i="1"/>
  <c r="E17" i="1"/>
  <c r="G17" i="1" s="1"/>
  <c r="H17" i="1" s="1"/>
  <c r="AO16" i="1"/>
  <c r="AN16" i="1"/>
  <c r="AP16" i="1" s="1"/>
  <c r="AQ16" i="1" s="1"/>
  <c r="AH16" i="1"/>
  <c r="AG16" i="1"/>
  <c r="AI16" i="1" s="1"/>
  <c r="AJ16" i="1" s="1"/>
  <c r="AA16" i="1"/>
  <c r="Z16" i="1"/>
  <c r="AB16" i="1" s="1"/>
  <c r="AC16" i="1" s="1"/>
  <c r="U16" i="1"/>
  <c r="V16" i="1" s="1"/>
  <c r="T16" i="1"/>
  <c r="S16" i="1"/>
  <c r="M16" i="1"/>
  <c r="L16" i="1"/>
  <c r="N16" i="1" s="1"/>
  <c r="O16" i="1" s="1"/>
  <c r="F16" i="1"/>
  <c r="E16" i="1"/>
  <c r="G16" i="1" s="1"/>
  <c r="H16" i="1" s="1"/>
  <c r="AP15" i="1"/>
  <c r="AQ15" i="1" s="1"/>
  <c r="AO15" i="1"/>
  <c r="AN15" i="1"/>
  <c r="AH15" i="1"/>
  <c r="AG15" i="1"/>
  <c r="AI15" i="1" s="1"/>
  <c r="AJ15" i="1" s="1"/>
  <c r="AA15" i="1"/>
  <c r="Z15" i="1"/>
  <c r="AB15" i="1" s="1"/>
  <c r="AC15" i="1" s="1"/>
  <c r="T15" i="1"/>
  <c r="S15" i="1"/>
  <c r="U15" i="1" s="1"/>
  <c r="V15" i="1" s="1"/>
  <c r="M15" i="1"/>
  <c r="L15" i="1"/>
  <c r="N15" i="1" s="1"/>
  <c r="O15" i="1" s="1"/>
  <c r="G15" i="1"/>
  <c r="H15" i="1" s="1"/>
  <c r="F15" i="1"/>
  <c r="E15" i="1"/>
  <c r="AO14" i="1"/>
  <c r="AN14" i="1"/>
  <c r="AP14" i="1" s="1"/>
  <c r="AQ14" i="1" s="1"/>
  <c r="AH14" i="1"/>
  <c r="AG14" i="1"/>
  <c r="AI14" i="1" s="1"/>
  <c r="AJ14" i="1" s="1"/>
  <c r="AA14" i="1"/>
  <c r="Z14" i="1"/>
  <c r="AB14" i="1" s="1"/>
  <c r="AC14" i="1" s="1"/>
  <c r="T14" i="1"/>
  <c r="S14" i="1"/>
  <c r="U14" i="1" s="1"/>
  <c r="V14" i="1" s="1"/>
  <c r="M14" i="1"/>
  <c r="L14" i="1"/>
  <c r="N14" i="1" s="1"/>
  <c r="O14" i="1" s="1"/>
  <c r="F14" i="1"/>
  <c r="E14" i="1"/>
  <c r="G14" i="1" s="1"/>
  <c r="H14" i="1" s="1"/>
  <c r="AO13" i="1"/>
  <c r="AN13" i="1"/>
  <c r="AP13" i="1" s="1"/>
  <c r="AQ13" i="1" s="1"/>
  <c r="AH13" i="1"/>
  <c r="AG13" i="1"/>
  <c r="AI13" i="1" s="1"/>
  <c r="AJ13" i="1" s="1"/>
  <c r="AA13" i="1"/>
  <c r="Z13" i="1"/>
  <c r="AB13" i="1" s="1"/>
  <c r="AC13" i="1" s="1"/>
  <c r="T13" i="1"/>
  <c r="S13" i="1"/>
  <c r="U13" i="1" s="1"/>
  <c r="V13" i="1" s="1"/>
  <c r="M13" i="1"/>
  <c r="L13" i="1"/>
  <c r="N13" i="1" s="1"/>
  <c r="O13" i="1" s="1"/>
  <c r="F13" i="1"/>
  <c r="E13" i="1"/>
  <c r="G13" i="1" s="1"/>
  <c r="H13" i="1" s="1"/>
  <c r="AO12" i="1"/>
  <c r="AN12" i="1"/>
  <c r="AP12" i="1" s="1"/>
  <c r="AQ12" i="1" s="1"/>
  <c r="AH12" i="1"/>
  <c r="AG12" i="1"/>
  <c r="AI12" i="1" s="1"/>
  <c r="AJ12" i="1" s="1"/>
  <c r="AA12" i="1"/>
  <c r="Z12" i="1"/>
  <c r="AB12" i="1" s="1"/>
  <c r="AC12" i="1" s="1"/>
  <c r="T12" i="1"/>
  <c r="S12" i="1"/>
  <c r="U12" i="1" s="1"/>
  <c r="V12" i="1" s="1"/>
  <c r="M12" i="1"/>
  <c r="L12" i="1"/>
  <c r="N12" i="1" s="1"/>
  <c r="O12" i="1" s="1"/>
  <c r="F12" i="1"/>
  <c r="E12" i="1"/>
  <c r="G12" i="1" s="1"/>
  <c r="H12" i="1" s="1"/>
  <c r="AO11" i="1"/>
  <c r="AN11" i="1"/>
  <c r="AP11" i="1" s="1"/>
  <c r="AQ11" i="1" s="1"/>
  <c r="AH11" i="1"/>
  <c r="AG11" i="1"/>
  <c r="AI11" i="1" s="1"/>
  <c r="AJ11" i="1" s="1"/>
  <c r="AA11" i="1"/>
  <c r="Z11" i="1"/>
  <c r="AB11" i="1" s="1"/>
  <c r="AC11" i="1" s="1"/>
  <c r="T11" i="1"/>
  <c r="S11" i="1"/>
  <c r="U11" i="1" s="1"/>
  <c r="V11" i="1" s="1"/>
  <c r="M11" i="1"/>
  <c r="L11" i="1"/>
  <c r="N11" i="1" s="1"/>
  <c r="O11" i="1" s="1"/>
  <c r="G11" i="1"/>
  <c r="H11" i="1" s="1"/>
  <c r="F11" i="1"/>
  <c r="E11" i="1"/>
  <c r="AO10" i="1"/>
  <c r="AN10" i="1"/>
  <c r="AP10" i="1" s="1"/>
  <c r="AQ10" i="1" s="1"/>
  <c r="AH10" i="1"/>
  <c r="AG10" i="1"/>
  <c r="AI10" i="1" s="1"/>
  <c r="AJ10" i="1" s="1"/>
  <c r="AB10" i="1"/>
  <c r="AC10" i="1" s="1"/>
  <c r="AA10" i="1"/>
  <c r="Z10" i="1"/>
  <c r="T10" i="1"/>
  <c r="S10" i="1"/>
  <c r="U10" i="1" s="1"/>
  <c r="V10" i="1" s="1"/>
  <c r="M10" i="1"/>
  <c r="L10" i="1"/>
  <c r="N10" i="1" s="1"/>
  <c r="O10" i="1" s="1"/>
  <c r="F10" i="1"/>
  <c r="E10" i="1"/>
  <c r="G10" i="1" s="1"/>
  <c r="H10" i="1" s="1"/>
  <c r="AO9" i="1"/>
  <c r="AN9" i="1"/>
  <c r="AP9" i="1" s="1"/>
  <c r="AQ9" i="1" s="1"/>
  <c r="AI9" i="1"/>
  <c r="AJ9" i="1" s="1"/>
  <c r="AH9" i="1"/>
  <c r="AG9" i="1"/>
  <c r="AA9" i="1"/>
  <c r="Z9" i="1"/>
  <c r="AB9" i="1" s="1"/>
  <c r="AC9" i="1" s="1"/>
  <c r="T9" i="1"/>
  <c r="S9" i="1"/>
  <c r="U9" i="1" s="1"/>
  <c r="V9" i="1" s="1"/>
  <c r="N9" i="1"/>
  <c r="O9" i="1" s="1"/>
  <c r="M9" i="1"/>
  <c r="L9" i="1"/>
  <c r="F9" i="1"/>
  <c r="E9" i="1"/>
  <c r="G9" i="1" s="1"/>
  <c r="H9" i="1" s="1"/>
  <c r="AO8" i="1"/>
  <c r="AN8" i="1"/>
  <c r="AP8" i="1" s="1"/>
  <c r="AQ8" i="1" s="1"/>
  <c r="AH8" i="1"/>
  <c r="AG8" i="1"/>
  <c r="AI8" i="1" s="1"/>
  <c r="AJ8" i="1" s="1"/>
  <c r="AA8" i="1"/>
  <c r="Z8" i="1"/>
  <c r="AB8" i="1" s="1"/>
  <c r="AC8" i="1" s="1"/>
  <c r="T8" i="1"/>
  <c r="S8" i="1"/>
  <c r="U8" i="1" s="1"/>
  <c r="V8" i="1" s="1"/>
  <c r="N8" i="1"/>
  <c r="O8" i="1" s="1"/>
  <c r="M8" i="1"/>
  <c r="L8" i="1"/>
  <c r="F8" i="1"/>
  <c r="E8" i="1"/>
  <c r="G8" i="1" s="1"/>
  <c r="H8" i="1" s="1"/>
  <c r="AO7" i="1"/>
  <c r="AN7" i="1"/>
  <c r="AP7" i="1" s="1"/>
  <c r="AQ7" i="1" s="1"/>
  <c r="AH7" i="1"/>
  <c r="AG7" i="1"/>
  <c r="AI7" i="1" s="1"/>
  <c r="AJ7" i="1" s="1"/>
  <c r="AA7" i="1"/>
  <c r="Z7" i="1"/>
  <c r="AB7" i="1" s="1"/>
  <c r="AC7" i="1" s="1"/>
  <c r="T7" i="1"/>
  <c r="S7" i="1"/>
  <c r="U7" i="1" s="1"/>
  <c r="V7" i="1" s="1"/>
  <c r="M7" i="1"/>
  <c r="L7" i="1"/>
  <c r="N7" i="1" s="1"/>
  <c r="O7" i="1" s="1"/>
  <c r="G7" i="1"/>
  <c r="H7" i="1" s="1"/>
  <c r="F7" i="1"/>
  <c r="E7" i="1"/>
  <c r="AO6" i="1"/>
  <c r="AN6" i="1"/>
  <c r="AP6" i="1" s="1"/>
  <c r="AQ6" i="1" s="1"/>
  <c r="AH6" i="1"/>
  <c r="AG6" i="1"/>
  <c r="AI6" i="1" s="1"/>
  <c r="AJ6" i="1" s="1"/>
  <c r="AB6" i="1"/>
  <c r="AC6" i="1" s="1"/>
  <c r="AA6" i="1"/>
  <c r="Z6" i="1"/>
  <c r="T6" i="1"/>
  <c r="S6" i="1"/>
  <c r="U6" i="1" s="1"/>
  <c r="V6" i="1" s="1"/>
  <c r="M6" i="1"/>
  <c r="L6" i="1"/>
  <c r="N6" i="1" s="1"/>
  <c r="O6" i="1" s="1"/>
  <c r="F6" i="1"/>
  <c r="E6" i="1"/>
  <c r="G6" i="1" s="1"/>
  <c r="H6" i="1" s="1"/>
  <c r="AO5" i="1"/>
  <c r="AN5" i="1"/>
  <c r="AP5" i="1" s="1"/>
  <c r="AQ5" i="1" s="1"/>
  <c r="AH5" i="1"/>
  <c r="AG5" i="1"/>
  <c r="AI5" i="1" s="1"/>
  <c r="AJ5" i="1" s="1"/>
  <c r="AA5" i="1"/>
  <c r="Z5" i="1"/>
  <c r="AB5" i="1" s="1"/>
  <c r="AC5" i="1" s="1"/>
  <c r="T5" i="1"/>
  <c r="S5" i="1"/>
  <c r="U5" i="1" s="1"/>
  <c r="V5" i="1" s="1"/>
  <c r="M5" i="1"/>
  <c r="L5" i="1"/>
  <c r="N5" i="1" s="1"/>
  <c r="O5" i="1" s="1"/>
  <c r="F5" i="1"/>
  <c r="E5" i="1"/>
  <c r="G5" i="1" s="1"/>
  <c r="H5" i="1" s="1"/>
  <c r="AO4" i="1"/>
  <c r="AN4" i="1"/>
  <c r="AP4" i="1" s="1"/>
  <c r="AQ4" i="1" s="1"/>
  <c r="AH4" i="1"/>
  <c r="AG4" i="1"/>
  <c r="AI4" i="1" s="1"/>
  <c r="AJ4" i="1" s="1"/>
  <c r="AA4" i="1"/>
  <c r="Z4" i="1"/>
  <c r="AB4" i="1" s="1"/>
  <c r="AC4" i="1" s="1"/>
  <c r="T4" i="1"/>
  <c r="S4" i="1"/>
  <c r="U4" i="1" s="1"/>
  <c r="V4" i="1" s="1"/>
  <c r="M4" i="1"/>
  <c r="L4" i="1"/>
  <c r="N4" i="1" s="1"/>
  <c r="O4" i="1" s="1"/>
  <c r="F4" i="1"/>
  <c r="E4" i="1"/>
  <c r="G4" i="1" s="1"/>
  <c r="H4" i="1" s="1"/>
</calcChain>
</file>

<file path=xl/sharedStrings.xml><?xml version="1.0" encoding="utf-8"?>
<sst xmlns="http://schemas.openxmlformats.org/spreadsheetml/2006/main" count="53" uniqueCount="28">
  <si>
    <t>Tms3</t>
  </si>
  <si>
    <t>Tct6</t>
  </si>
  <si>
    <t>Tct11</t>
  </si>
  <si>
    <t>Nmp3</t>
  </si>
  <si>
    <t>Fam7</t>
  </si>
  <si>
    <t>Fam11b</t>
  </si>
  <si>
    <t>FACn16</t>
  </si>
  <si>
    <t>FACnm</t>
  </si>
  <si>
    <t>Fau8</t>
  </si>
  <si>
    <t>Fau17</t>
  </si>
  <si>
    <t>Fau18</t>
  </si>
  <si>
    <t>Fau20</t>
  </si>
  <si>
    <t>AMCv1</t>
  </si>
  <si>
    <t>AMCv2</t>
  </si>
  <si>
    <t>AMCv8</t>
  </si>
  <si>
    <t>SEM</t>
  </si>
  <si>
    <t>% growth</t>
  </si>
  <si>
    <t>%inhibition</t>
  </si>
  <si>
    <t xml:space="preserve">fungal colony radius (cm) </t>
  </si>
  <si>
    <t>without bacteria</t>
  </si>
  <si>
    <t>Alternaria alternata</t>
  </si>
  <si>
    <t>mean</t>
  </si>
  <si>
    <t>Penicillium oxalicum</t>
  </si>
  <si>
    <t>Botrytis cinerea</t>
  </si>
  <si>
    <t>Penicillium expansum</t>
  </si>
  <si>
    <t>Fusarium graminearum</t>
  </si>
  <si>
    <t>Fusarium oxysporum</t>
  </si>
  <si>
    <t>Table S4. Inhibition of phytopathogenic fungi by bacterial isolates belonging to the genus Bacillus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</si>
</sst>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1" fillId="3" borderId="0" xfId="0" applyFont="1" applyFill="1"/>
    <xf numFmtId="0" fontId="1" fillId="4" borderId="0" xfId="0" applyFont="1" applyFill="1"/>
    <xf numFmtId="0" fontId="0" fillId="3" borderId="0" xfId="0" applyFill="1"/>
    <xf numFmtId="0" fontId="0" fillId="4" borderId="0" xfId="0" applyFill="1"/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0" xfId="0" applyBorder="1"/>
    <xf numFmtId="2" fontId="0" fillId="2" borderId="0" xfId="0" applyNumberFormat="1" applyFill="1" applyBorder="1"/>
    <xf numFmtId="164" fontId="0" fillId="3" borderId="0" xfId="0" applyNumberFormat="1" applyFont="1" applyFill="1" applyBorder="1"/>
    <xf numFmtId="164" fontId="1" fillId="4" borderId="0" xfId="0" applyNumberFormat="1" applyFont="1" applyFill="1" applyBorder="1"/>
    <xf numFmtId="164" fontId="0" fillId="3" borderId="0" xfId="0" applyNumberFormat="1" applyFill="1" applyBorder="1"/>
    <xf numFmtId="164" fontId="1" fillId="4" borderId="8" xfId="0" applyNumberFormat="1" applyFont="1" applyFill="1" applyBorder="1"/>
    <xf numFmtId="0" fontId="1" fillId="0" borderId="4" xfId="0" applyFont="1" applyBorder="1" applyAlignment="1">
      <alignment horizontal="center" wrapText="1"/>
    </xf>
    <xf numFmtId="0" fontId="0" fillId="0" borderId="5" xfId="0" applyBorder="1"/>
    <xf numFmtId="0" fontId="0" fillId="2" borderId="5" xfId="0" applyFill="1" applyBorder="1"/>
    <xf numFmtId="0" fontId="1" fillId="3" borderId="5" xfId="0" applyFont="1" applyFill="1" applyBorder="1"/>
    <xf numFmtId="0" fontId="1" fillId="4" borderId="5" xfId="0" applyFont="1" applyFill="1" applyBorder="1"/>
    <xf numFmtId="2" fontId="0" fillId="2" borderId="5" xfId="0" applyNumberFormat="1" applyFill="1" applyBorder="1"/>
    <xf numFmtId="164" fontId="0" fillId="3" borderId="5" xfId="0" applyNumberFormat="1" applyFill="1" applyBorder="1"/>
    <xf numFmtId="164" fontId="1" fillId="4" borderId="5" xfId="0" applyNumberFormat="1" applyFont="1" applyFill="1" applyBorder="1"/>
    <xf numFmtId="0" fontId="0" fillId="3" borderId="5" xfId="0" applyFill="1" applyBorder="1"/>
    <xf numFmtId="0" fontId="0" fillId="4" borderId="5" xfId="0" applyFill="1" applyBorder="1"/>
    <xf numFmtId="164" fontId="1" fillId="4" borderId="6" xfId="0" applyNumberFormat="1" applyFont="1" applyFill="1" applyBorder="1"/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59"/>
  <sheetViews>
    <sheetView tabSelected="1" workbookViewId="0">
      <selection activeCell="J10" sqref="J10"/>
    </sheetView>
  </sheetViews>
  <sheetFormatPr baseColWidth="10" defaultRowHeight="14.5" x14ac:dyDescent="0.35"/>
  <cols>
    <col min="1" max="1" width="11.453125" style="2"/>
    <col min="5" max="6" width="11.453125" style="3"/>
    <col min="7" max="7" width="14.54296875" style="4" customWidth="1"/>
    <col min="8" max="8" width="14.54296875" style="5" customWidth="1"/>
    <col min="12" max="13" width="11.453125" style="3"/>
    <col min="14" max="14" width="14" style="6" customWidth="1"/>
    <col min="15" max="15" width="14" style="7" customWidth="1"/>
    <col min="19" max="20" width="11.453125" style="3"/>
    <col min="21" max="21" width="14" style="6" customWidth="1"/>
    <col min="22" max="22" width="14" style="7" customWidth="1"/>
    <col min="26" max="27" width="11.453125" style="3"/>
    <col min="28" max="28" width="14" style="6" customWidth="1"/>
    <col min="29" max="29" width="14" style="7" customWidth="1"/>
    <col min="33" max="34" width="11.453125" style="3"/>
    <col min="35" max="35" width="14" style="6" customWidth="1"/>
    <col min="36" max="36" width="14" style="7" customWidth="1"/>
    <col min="40" max="41" width="11.453125" style="3"/>
    <col min="42" max="42" width="14" style="6" customWidth="1"/>
    <col min="43" max="43" width="14" style="7" customWidth="1"/>
  </cols>
  <sheetData>
    <row r="1" spans="1:59" ht="15" thickBot="1" x14ac:dyDescent="0.4">
      <c r="A1" s="20" t="s">
        <v>27</v>
      </c>
      <c r="E1" s="39"/>
      <c r="F1" s="39"/>
      <c r="G1" s="40"/>
      <c r="H1" s="40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</row>
    <row r="2" spans="1:59" s="1" customFormat="1" ht="24.75" customHeight="1" x14ac:dyDescent="0.35">
      <c r="A2" s="19"/>
      <c r="B2" s="8" t="s">
        <v>20</v>
      </c>
      <c r="C2" s="8"/>
      <c r="D2" s="8"/>
      <c r="E2" s="9" t="s">
        <v>18</v>
      </c>
      <c r="F2" s="9"/>
      <c r="G2" s="10"/>
      <c r="H2" s="11"/>
      <c r="I2" s="8" t="s">
        <v>23</v>
      </c>
      <c r="J2" s="8"/>
      <c r="K2" s="8"/>
      <c r="L2" s="9" t="s">
        <v>18</v>
      </c>
      <c r="M2" s="9"/>
      <c r="N2" s="10"/>
      <c r="O2" s="11"/>
      <c r="P2" s="8" t="s">
        <v>26</v>
      </c>
      <c r="Q2" s="8"/>
      <c r="R2" s="8"/>
      <c r="S2" s="9" t="s">
        <v>18</v>
      </c>
      <c r="T2" s="9"/>
      <c r="U2" s="10"/>
      <c r="V2" s="11"/>
      <c r="W2" s="8" t="s">
        <v>25</v>
      </c>
      <c r="X2" s="8"/>
      <c r="Y2" s="8"/>
      <c r="Z2" s="9" t="s">
        <v>18</v>
      </c>
      <c r="AA2" s="9"/>
      <c r="AB2" s="10"/>
      <c r="AC2" s="11"/>
      <c r="AD2" s="8" t="s">
        <v>24</v>
      </c>
      <c r="AE2" s="8"/>
      <c r="AF2" s="8"/>
      <c r="AG2" s="9" t="s">
        <v>18</v>
      </c>
      <c r="AH2" s="9"/>
      <c r="AI2" s="10"/>
      <c r="AJ2" s="11"/>
      <c r="AK2" s="8" t="s">
        <v>22</v>
      </c>
      <c r="AL2" s="8"/>
      <c r="AM2" s="8"/>
      <c r="AN2" s="9" t="s">
        <v>18</v>
      </c>
      <c r="AO2" s="9"/>
      <c r="AP2" s="10"/>
      <c r="AQ2" s="12"/>
    </row>
    <row r="3" spans="1:59" s="1" customFormat="1" ht="31.5" customHeight="1" thickBot="1" x14ac:dyDescent="0.4">
      <c r="A3" s="13"/>
      <c r="B3" s="14"/>
      <c r="C3" s="14"/>
      <c r="D3" s="14"/>
      <c r="E3" s="15" t="s">
        <v>21</v>
      </c>
      <c r="F3" s="15" t="s">
        <v>15</v>
      </c>
      <c r="G3" s="16" t="s">
        <v>16</v>
      </c>
      <c r="H3" s="17" t="s">
        <v>17</v>
      </c>
      <c r="I3" s="14"/>
      <c r="J3" s="14"/>
      <c r="K3" s="14"/>
      <c r="L3" s="15" t="s">
        <v>21</v>
      </c>
      <c r="M3" s="15" t="s">
        <v>15</v>
      </c>
      <c r="N3" s="16" t="s">
        <v>16</v>
      </c>
      <c r="O3" s="17" t="s">
        <v>17</v>
      </c>
      <c r="P3" s="14"/>
      <c r="Q3" s="14"/>
      <c r="R3" s="14"/>
      <c r="S3" s="15" t="s">
        <v>21</v>
      </c>
      <c r="T3" s="15" t="s">
        <v>15</v>
      </c>
      <c r="U3" s="16" t="s">
        <v>16</v>
      </c>
      <c r="V3" s="17" t="s">
        <v>17</v>
      </c>
      <c r="W3" s="14"/>
      <c r="X3" s="14"/>
      <c r="Y3" s="14"/>
      <c r="Z3" s="15" t="s">
        <v>21</v>
      </c>
      <c r="AA3" s="15" t="s">
        <v>15</v>
      </c>
      <c r="AB3" s="16" t="s">
        <v>16</v>
      </c>
      <c r="AC3" s="17" t="s">
        <v>17</v>
      </c>
      <c r="AD3" s="14"/>
      <c r="AE3" s="14"/>
      <c r="AF3" s="14"/>
      <c r="AG3" s="15" t="s">
        <v>21</v>
      </c>
      <c r="AH3" s="15" t="s">
        <v>15</v>
      </c>
      <c r="AI3" s="16" t="s">
        <v>16</v>
      </c>
      <c r="AJ3" s="17" t="s">
        <v>17</v>
      </c>
      <c r="AK3" s="14"/>
      <c r="AL3" s="14"/>
      <c r="AM3" s="14"/>
      <c r="AN3" s="15" t="s">
        <v>21</v>
      </c>
      <c r="AO3" s="15" t="s">
        <v>15</v>
      </c>
      <c r="AP3" s="16" t="s">
        <v>16</v>
      </c>
      <c r="AQ3" s="18" t="s">
        <v>17</v>
      </c>
    </row>
    <row r="4" spans="1:59" x14ac:dyDescent="0.35">
      <c r="A4" s="21" t="s">
        <v>0</v>
      </c>
      <c r="B4" s="22">
        <v>2.6</v>
      </c>
      <c r="C4" s="22">
        <v>2.5</v>
      </c>
      <c r="D4" s="22">
        <v>2.4</v>
      </c>
      <c r="E4" s="23">
        <f>AVERAGE(B4:D4)</f>
        <v>2.5</v>
      </c>
      <c r="F4" s="23">
        <f>AVEDEV(B4:D4)</f>
        <v>6.6666666666666721E-2</v>
      </c>
      <c r="G4" s="24">
        <f>(E4*100)/2.9</f>
        <v>86.206896551724142</v>
      </c>
      <c r="H4" s="25">
        <f>100-G4</f>
        <v>13.793103448275858</v>
      </c>
      <c r="I4" s="22">
        <v>3.5</v>
      </c>
      <c r="J4" s="22">
        <v>3.5</v>
      </c>
      <c r="K4" s="22">
        <v>3.5</v>
      </c>
      <c r="L4" s="23">
        <f>AVERAGE(I4:K4)</f>
        <v>3.5</v>
      </c>
      <c r="M4" s="23">
        <f>AVEDEV(I4:K4)</f>
        <v>0</v>
      </c>
      <c r="N4" s="26">
        <f>(L4*100)/3.5</f>
        <v>100</v>
      </c>
      <c r="O4" s="25">
        <f>100-N4</f>
        <v>0</v>
      </c>
      <c r="P4" s="22">
        <v>2.7</v>
      </c>
      <c r="Q4" s="22">
        <v>2.7</v>
      </c>
      <c r="R4" s="22">
        <v>2.7</v>
      </c>
      <c r="S4" s="23">
        <f>AVERAGE(P4:R4)</f>
        <v>2.7000000000000006</v>
      </c>
      <c r="T4" s="23">
        <f>AVEDEV(P4:R4)</f>
        <v>4.4408920985006262E-16</v>
      </c>
      <c r="U4" s="26">
        <f>(S4*100)/2.7</f>
        <v>100.00000000000001</v>
      </c>
      <c r="V4" s="25">
        <f>100-U4</f>
        <v>0</v>
      </c>
      <c r="W4" s="22">
        <v>4</v>
      </c>
      <c r="X4" s="22">
        <v>4</v>
      </c>
      <c r="Y4" s="22">
        <v>4</v>
      </c>
      <c r="Z4" s="23">
        <f>AVERAGE(W4:Y4)</f>
        <v>4</v>
      </c>
      <c r="AA4" s="23">
        <f>AVEDEV(W4:Y4)</f>
        <v>0</v>
      </c>
      <c r="AB4" s="26">
        <f>(Z4*100)/4</f>
        <v>100</v>
      </c>
      <c r="AC4" s="25">
        <f>100-AB4</f>
        <v>0</v>
      </c>
      <c r="AD4" s="22">
        <v>1.5</v>
      </c>
      <c r="AE4" s="22">
        <v>1.5</v>
      </c>
      <c r="AF4" s="22">
        <v>1.3</v>
      </c>
      <c r="AG4" s="23">
        <f>AVERAGE(AD4:AF4)</f>
        <v>1.4333333333333333</v>
      </c>
      <c r="AH4" s="23">
        <f>AVEDEV(AD4:AF4)</f>
        <v>8.8888888888888865E-2</v>
      </c>
      <c r="AI4" s="26">
        <f>(AG4*100)/1.5</f>
        <v>95.555555555555557</v>
      </c>
      <c r="AJ4" s="25">
        <f>100-AI4</f>
        <v>4.4444444444444429</v>
      </c>
      <c r="AK4" s="22">
        <v>1.7</v>
      </c>
      <c r="AL4" s="22">
        <v>1.6</v>
      </c>
      <c r="AM4" s="22">
        <v>1.6</v>
      </c>
      <c r="AN4" s="23">
        <f>AVERAGE(AK4:AM4)</f>
        <v>1.6333333333333335</v>
      </c>
      <c r="AO4" s="23">
        <f>AVEDEV(AK4:AM4)</f>
        <v>4.4444444444444432E-2</v>
      </c>
      <c r="AP4" s="26">
        <f>(AN4*100)/1.9</f>
        <v>85.964912280701768</v>
      </c>
      <c r="AQ4" s="27">
        <f>100-AP4</f>
        <v>14.035087719298232</v>
      </c>
    </row>
    <row r="5" spans="1:59" x14ac:dyDescent="0.35">
      <c r="A5" s="21" t="s">
        <v>1</v>
      </c>
      <c r="B5" s="22">
        <v>2.4</v>
      </c>
      <c r="C5" s="22">
        <v>2.2000000000000002</v>
      </c>
      <c r="D5" s="22">
        <v>2.2999999999999998</v>
      </c>
      <c r="E5" s="23">
        <f t="shared" ref="E5:E19" si="0">AVERAGE(B5:D5)</f>
        <v>2.2999999999999998</v>
      </c>
      <c r="F5" s="23">
        <f t="shared" ref="F5:F19" si="1">AVEDEV(B5:D5)</f>
        <v>6.6666666666666582E-2</v>
      </c>
      <c r="G5" s="24">
        <f t="shared" ref="G5:G19" si="2">(E5*100)/2.9</f>
        <v>79.310344827586206</v>
      </c>
      <c r="H5" s="25">
        <f t="shared" ref="H5:H19" si="3">100-G5</f>
        <v>20.689655172413794</v>
      </c>
      <c r="I5" s="22">
        <v>2.8</v>
      </c>
      <c r="J5" s="22">
        <v>2.5</v>
      </c>
      <c r="K5" s="22">
        <v>2.6</v>
      </c>
      <c r="L5" s="23">
        <f t="shared" ref="L5:L19" si="4">AVERAGE(I5:K5)</f>
        <v>2.6333333333333333</v>
      </c>
      <c r="M5" s="23">
        <f t="shared" ref="M5:M19" si="5">AVEDEV(I5:K5)</f>
        <v>0.11111111111111101</v>
      </c>
      <c r="N5" s="26">
        <f t="shared" ref="N5:N19" si="6">(L5*100)/3.5</f>
        <v>75.238095238095227</v>
      </c>
      <c r="O5" s="25">
        <f t="shared" ref="O5:O19" si="7">100-N5</f>
        <v>24.761904761904773</v>
      </c>
      <c r="P5" s="22">
        <v>2.4</v>
      </c>
      <c r="Q5" s="22">
        <v>2.5</v>
      </c>
      <c r="R5" s="22">
        <v>2.4</v>
      </c>
      <c r="S5" s="23">
        <f t="shared" ref="S5:S19" si="8">AVERAGE(P5:R5)</f>
        <v>2.4333333333333336</v>
      </c>
      <c r="T5" s="23">
        <f t="shared" ref="T5:T19" si="9">AVEDEV(P5:R5)</f>
        <v>4.4444444444444585E-2</v>
      </c>
      <c r="U5" s="26">
        <f t="shared" ref="U5:U19" si="10">(S5*100)/2.7</f>
        <v>90.12345679012347</v>
      </c>
      <c r="V5" s="25">
        <f t="shared" ref="V5:V19" si="11">100-U5</f>
        <v>9.8765432098765302</v>
      </c>
      <c r="W5" s="22">
        <v>4</v>
      </c>
      <c r="X5" s="22">
        <v>4</v>
      </c>
      <c r="Y5" s="22">
        <v>4</v>
      </c>
      <c r="Z5" s="23">
        <f t="shared" ref="Z5:Z19" si="12">AVERAGE(W5:Y5)</f>
        <v>4</v>
      </c>
      <c r="AA5" s="23">
        <f t="shared" ref="AA5:AA19" si="13">AVEDEV(W5:Y5)</f>
        <v>0</v>
      </c>
      <c r="AB5" s="26">
        <f t="shared" ref="AB5:AB19" si="14">(Z5*100)/4</f>
        <v>100</v>
      </c>
      <c r="AC5" s="25">
        <f t="shared" ref="AC5:AC19" si="15">100-AB5</f>
        <v>0</v>
      </c>
      <c r="AD5" s="22">
        <v>1.3</v>
      </c>
      <c r="AE5" s="22">
        <v>1.4</v>
      </c>
      <c r="AF5" s="22">
        <v>1.3</v>
      </c>
      <c r="AG5" s="23">
        <f t="shared" ref="AG5:AG19" si="16">AVERAGE(AD5:AF5)</f>
        <v>1.3333333333333333</v>
      </c>
      <c r="AH5" s="23">
        <f t="shared" ref="AH5:AH18" si="17">AVEDEV(AD5:AF5)</f>
        <v>4.4444444444444363E-2</v>
      </c>
      <c r="AI5" s="26">
        <f t="shared" ref="AI5:AI18" si="18">(AG5*100)/1.5</f>
        <v>88.888888888888872</v>
      </c>
      <c r="AJ5" s="25">
        <f t="shared" ref="AJ5:AJ18" si="19">100-AI5</f>
        <v>11.111111111111128</v>
      </c>
      <c r="AK5" s="22">
        <v>1.7</v>
      </c>
      <c r="AL5" s="22">
        <v>1.5</v>
      </c>
      <c r="AM5" s="22">
        <v>1.7</v>
      </c>
      <c r="AN5" s="23">
        <f t="shared" ref="AN5:AN19" si="20">AVERAGE(AK5:AM5)</f>
        <v>1.6333333333333335</v>
      </c>
      <c r="AO5" s="23">
        <f t="shared" ref="AO5:AO19" si="21">AVEDEV(AK5:AM5)</f>
        <v>8.8888888888888795E-2</v>
      </c>
      <c r="AP5" s="26">
        <f t="shared" ref="AP5:AP19" si="22">(AN5*100)/1.9</f>
        <v>85.964912280701768</v>
      </c>
      <c r="AQ5" s="27">
        <f t="shared" ref="AQ5:AQ19" si="23">100-AP5</f>
        <v>14.035087719298232</v>
      </c>
    </row>
    <row r="6" spans="1:59" x14ac:dyDescent="0.35">
      <c r="A6" s="21" t="s">
        <v>2</v>
      </c>
      <c r="B6" s="22">
        <v>2.4</v>
      </c>
      <c r="C6" s="22">
        <v>2.4</v>
      </c>
      <c r="D6" s="22">
        <v>2.2999999999999998</v>
      </c>
      <c r="E6" s="23">
        <f t="shared" si="0"/>
        <v>2.3666666666666667</v>
      </c>
      <c r="F6" s="23">
        <f t="shared" si="1"/>
        <v>4.4444444444444432E-2</v>
      </c>
      <c r="G6" s="24">
        <f t="shared" si="2"/>
        <v>81.609195402298852</v>
      </c>
      <c r="H6" s="25">
        <f t="shared" si="3"/>
        <v>18.390804597701148</v>
      </c>
      <c r="I6" s="22">
        <v>3.5</v>
      </c>
      <c r="J6" s="22">
        <v>3.5</v>
      </c>
      <c r="K6" s="22">
        <v>3.5</v>
      </c>
      <c r="L6" s="23">
        <f t="shared" si="4"/>
        <v>3.5</v>
      </c>
      <c r="M6" s="23">
        <f t="shared" si="5"/>
        <v>0</v>
      </c>
      <c r="N6" s="26">
        <f t="shared" si="6"/>
        <v>100</v>
      </c>
      <c r="O6" s="25">
        <f t="shared" si="7"/>
        <v>0</v>
      </c>
      <c r="P6" s="22">
        <v>2.5</v>
      </c>
      <c r="Q6" s="22">
        <v>2.4</v>
      </c>
      <c r="R6" s="22">
        <v>2.5</v>
      </c>
      <c r="S6" s="23">
        <f t="shared" si="8"/>
        <v>2.4666666666666668</v>
      </c>
      <c r="T6" s="23">
        <f t="shared" si="9"/>
        <v>4.4444444444444432E-2</v>
      </c>
      <c r="U6" s="26">
        <f t="shared" si="10"/>
        <v>91.358024691358025</v>
      </c>
      <c r="V6" s="25">
        <f t="shared" si="11"/>
        <v>8.6419753086419746</v>
      </c>
      <c r="W6" s="22">
        <v>3.7</v>
      </c>
      <c r="X6" s="22">
        <v>3.8</v>
      </c>
      <c r="Y6" s="22">
        <v>4</v>
      </c>
      <c r="Z6" s="23">
        <f t="shared" si="12"/>
        <v>3.8333333333333335</v>
      </c>
      <c r="AA6" s="23">
        <f t="shared" si="13"/>
        <v>0.11111111111111116</v>
      </c>
      <c r="AB6" s="26">
        <f t="shared" si="14"/>
        <v>95.833333333333343</v>
      </c>
      <c r="AC6" s="25">
        <f t="shared" si="15"/>
        <v>4.1666666666666572</v>
      </c>
      <c r="AD6" s="22">
        <v>1.3</v>
      </c>
      <c r="AE6" s="22">
        <v>1.4</v>
      </c>
      <c r="AF6" s="22">
        <v>1.4</v>
      </c>
      <c r="AG6" s="23">
        <f t="shared" si="16"/>
        <v>1.3666666666666665</v>
      </c>
      <c r="AH6" s="23">
        <f t="shared" si="17"/>
        <v>4.4444444444444432E-2</v>
      </c>
      <c r="AI6" s="26">
        <f t="shared" si="18"/>
        <v>91.1111111111111</v>
      </c>
      <c r="AJ6" s="25">
        <f t="shared" si="19"/>
        <v>8.8888888888888999</v>
      </c>
      <c r="AK6" s="22">
        <v>1.9</v>
      </c>
      <c r="AL6" s="22">
        <v>1.6</v>
      </c>
      <c r="AM6" s="22">
        <v>1.6</v>
      </c>
      <c r="AN6" s="23">
        <f t="shared" si="20"/>
        <v>1.7</v>
      </c>
      <c r="AO6" s="23">
        <f t="shared" si="21"/>
        <v>0.13333333333333322</v>
      </c>
      <c r="AP6" s="26">
        <f t="shared" si="22"/>
        <v>89.473684210526315</v>
      </c>
      <c r="AQ6" s="27">
        <f t="shared" si="23"/>
        <v>10.526315789473685</v>
      </c>
    </row>
    <row r="7" spans="1:59" x14ac:dyDescent="0.35">
      <c r="A7" s="21" t="s">
        <v>3</v>
      </c>
      <c r="B7" s="22">
        <v>2.8</v>
      </c>
      <c r="C7" s="22">
        <v>2.6</v>
      </c>
      <c r="D7" s="22">
        <v>2.8</v>
      </c>
      <c r="E7" s="23">
        <f t="shared" si="0"/>
        <v>2.7333333333333329</v>
      </c>
      <c r="F7" s="23">
        <f t="shared" si="1"/>
        <v>8.8888888888888865E-2</v>
      </c>
      <c r="G7" s="24">
        <f t="shared" si="2"/>
        <v>94.252873563218387</v>
      </c>
      <c r="H7" s="25">
        <f t="shared" si="3"/>
        <v>5.7471264367816133</v>
      </c>
      <c r="I7" s="22">
        <v>3.5</v>
      </c>
      <c r="J7" s="22">
        <v>3.5</v>
      </c>
      <c r="K7" s="22">
        <v>3.5</v>
      </c>
      <c r="L7" s="23">
        <f t="shared" si="4"/>
        <v>3.5</v>
      </c>
      <c r="M7" s="23">
        <f t="shared" si="5"/>
        <v>0</v>
      </c>
      <c r="N7" s="26">
        <f t="shared" si="6"/>
        <v>100</v>
      </c>
      <c r="O7" s="25">
        <f t="shared" si="7"/>
        <v>0</v>
      </c>
      <c r="P7" s="22">
        <v>2.5</v>
      </c>
      <c r="Q7" s="22">
        <v>2.2000000000000002</v>
      </c>
      <c r="R7" s="22">
        <v>2.2999999999999998</v>
      </c>
      <c r="S7" s="23">
        <f t="shared" si="8"/>
        <v>2.3333333333333335</v>
      </c>
      <c r="T7" s="23">
        <f t="shared" si="9"/>
        <v>0.11111111111111116</v>
      </c>
      <c r="U7" s="26">
        <f t="shared" si="10"/>
        <v>86.419753086419746</v>
      </c>
      <c r="V7" s="25">
        <f t="shared" si="11"/>
        <v>13.580246913580254</v>
      </c>
      <c r="W7" s="22">
        <v>4</v>
      </c>
      <c r="X7" s="22">
        <v>4</v>
      </c>
      <c r="Y7" s="22">
        <v>4</v>
      </c>
      <c r="Z7" s="23">
        <f t="shared" si="12"/>
        <v>4</v>
      </c>
      <c r="AA7" s="23">
        <f t="shared" si="13"/>
        <v>0</v>
      </c>
      <c r="AB7" s="26">
        <f t="shared" si="14"/>
        <v>100</v>
      </c>
      <c r="AC7" s="25">
        <f t="shared" si="15"/>
        <v>0</v>
      </c>
      <c r="AD7" s="22">
        <v>1.1000000000000001</v>
      </c>
      <c r="AE7" s="22">
        <v>1.3</v>
      </c>
      <c r="AF7" s="22">
        <v>1.5</v>
      </c>
      <c r="AG7" s="23">
        <f t="shared" si="16"/>
        <v>1.3</v>
      </c>
      <c r="AH7" s="23">
        <f t="shared" si="17"/>
        <v>0.1333333333333333</v>
      </c>
      <c r="AI7" s="26">
        <f t="shared" si="18"/>
        <v>86.666666666666671</v>
      </c>
      <c r="AJ7" s="25">
        <f t="shared" si="19"/>
        <v>13.333333333333329</v>
      </c>
      <c r="AK7" s="22">
        <v>1.9</v>
      </c>
      <c r="AL7" s="22">
        <v>1.8</v>
      </c>
      <c r="AM7" s="22">
        <v>1.8</v>
      </c>
      <c r="AN7" s="23">
        <f t="shared" si="20"/>
        <v>1.8333333333333333</v>
      </c>
      <c r="AO7" s="23">
        <f t="shared" si="21"/>
        <v>4.4444444444444363E-2</v>
      </c>
      <c r="AP7" s="26">
        <f t="shared" si="22"/>
        <v>96.491228070175438</v>
      </c>
      <c r="AQ7" s="27">
        <f t="shared" si="23"/>
        <v>3.5087719298245617</v>
      </c>
    </row>
    <row r="8" spans="1:59" x14ac:dyDescent="0.35">
      <c r="A8" s="21" t="s">
        <v>4</v>
      </c>
      <c r="B8" s="22">
        <v>2.6</v>
      </c>
      <c r="C8" s="22">
        <v>2.2000000000000002</v>
      </c>
      <c r="D8" s="22">
        <v>2.2000000000000002</v>
      </c>
      <c r="E8" s="23">
        <f t="shared" si="0"/>
        <v>2.3333333333333335</v>
      </c>
      <c r="F8" s="23">
        <f t="shared" si="1"/>
        <v>0.17777777777777773</v>
      </c>
      <c r="G8" s="24">
        <f t="shared" si="2"/>
        <v>80.459770114942529</v>
      </c>
      <c r="H8" s="25">
        <f t="shared" si="3"/>
        <v>19.540229885057471</v>
      </c>
      <c r="I8" s="22">
        <v>3.5</v>
      </c>
      <c r="J8" s="22">
        <v>3.5</v>
      </c>
      <c r="K8" s="22">
        <v>3.5</v>
      </c>
      <c r="L8" s="23">
        <f t="shared" si="4"/>
        <v>3.5</v>
      </c>
      <c r="M8" s="23">
        <f t="shared" si="5"/>
        <v>0</v>
      </c>
      <c r="N8" s="26">
        <f t="shared" si="6"/>
        <v>100</v>
      </c>
      <c r="O8" s="25">
        <f t="shared" si="7"/>
        <v>0</v>
      </c>
      <c r="P8" s="22">
        <v>2.7</v>
      </c>
      <c r="Q8" s="22">
        <v>2.7</v>
      </c>
      <c r="R8" s="22">
        <v>2.7</v>
      </c>
      <c r="S8" s="23">
        <f t="shared" si="8"/>
        <v>2.7000000000000006</v>
      </c>
      <c r="T8" s="23">
        <f t="shared" si="9"/>
        <v>4.4408920985006262E-16</v>
      </c>
      <c r="U8" s="26">
        <f t="shared" si="10"/>
        <v>100.00000000000001</v>
      </c>
      <c r="V8" s="25">
        <f t="shared" si="11"/>
        <v>0</v>
      </c>
      <c r="W8" s="22">
        <v>4</v>
      </c>
      <c r="X8" s="22">
        <v>4</v>
      </c>
      <c r="Y8" s="22">
        <v>4</v>
      </c>
      <c r="Z8" s="23">
        <f t="shared" si="12"/>
        <v>4</v>
      </c>
      <c r="AA8" s="23">
        <f t="shared" si="13"/>
        <v>0</v>
      </c>
      <c r="AB8" s="26">
        <f t="shared" si="14"/>
        <v>100</v>
      </c>
      <c r="AC8" s="25">
        <f t="shared" si="15"/>
        <v>0</v>
      </c>
      <c r="AD8" s="22">
        <v>1.5</v>
      </c>
      <c r="AE8" s="22">
        <v>1.5</v>
      </c>
      <c r="AF8" s="22">
        <v>1.5</v>
      </c>
      <c r="AG8" s="23">
        <f t="shared" si="16"/>
        <v>1.5</v>
      </c>
      <c r="AH8" s="23">
        <f t="shared" si="17"/>
        <v>0</v>
      </c>
      <c r="AI8" s="26">
        <f t="shared" si="18"/>
        <v>100</v>
      </c>
      <c r="AJ8" s="25">
        <f t="shared" si="19"/>
        <v>0</v>
      </c>
      <c r="AK8" s="22">
        <v>1.7</v>
      </c>
      <c r="AL8" s="22">
        <v>1.7</v>
      </c>
      <c r="AM8" s="22">
        <v>1.6</v>
      </c>
      <c r="AN8" s="23">
        <f t="shared" si="20"/>
        <v>1.6666666666666667</v>
      </c>
      <c r="AO8" s="23">
        <f t="shared" si="21"/>
        <v>4.4444444444444363E-2</v>
      </c>
      <c r="AP8" s="26">
        <f t="shared" si="22"/>
        <v>87.719298245614056</v>
      </c>
      <c r="AQ8" s="27">
        <f t="shared" si="23"/>
        <v>12.280701754385944</v>
      </c>
    </row>
    <row r="9" spans="1:59" x14ac:dyDescent="0.35">
      <c r="A9" s="21" t="s">
        <v>5</v>
      </c>
      <c r="B9" s="22">
        <v>2.5</v>
      </c>
      <c r="C9" s="22">
        <v>2.4</v>
      </c>
      <c r="D9" s="22">
        <v>2.4</v>
      </c>
      <c r="E9" s="23">
        <f t="shared" si="0"/>
        <v>2.4333333333333336</v>
      </c>
      <c r="F9" s="23">
        <f t="shared" si="1"/>
        <v>4.4444444444444585E-2</v>
      </c>
      <c r="G9" s="24">
        <f t="shared" si="2"/>
        <v>83.908045977011511</v>
      </c>
      <c r="H9" s="25">
        <f t="shared" si="3"/>
        <v>16.091954022988489</v>
      </c>
      <c r="I9" s="22">
        <v>3</v>
      </c>
      <c r="J9" s="22">
        <v>2.8</v>
      </c>
      <c r="K9" s="22">
        <v>2.9</v>
      </c>
      <c r="L9" s="23">
        <f t="shared" si="4"/>
        <v>2.9</v>
      </c>
      <c r="M9" s="23">
        <f t="shared" si="5"/>
        <v>6.6666666666666721E-2</v>
      </c>
      <c r="N9" s="26">
        <f t="shared" si="6"/>
        <v>82.857142857142861</v>
      </c>
      <c r="O9" s="25">
        <f t="shared" si="7"/>
        <v>17.142857142857139</v>
      </c>
      <c r="P9" s="22">
        <v>2.5</v>
      </c>
      <c r="Q9" s="22">
        <v>2.2999999999999998</v>
      </c>
      <c r="R9" s="22">
        <v>2.2000000000000002</v>
      </c>
      <c r="S9" s="23">
        <f t="shared" si="8"/>
        <v>2.3333333333333335</v>
      </c>
      <c r="T9" s="23">
        <f t="shared" si="9"/>
        <v>0.11111111111111116</v>
      </c>
      <c r="U9" s="26">
        <f t="shared" si="10"/>
        <v>86.419753086419746</v>
      </c>
      <c r="V9" s="25">
        <f t="shared" si="11"/>
        <v>13.580246913580254</v>
      </c>
      <c r="W9" s="22">
        <v>3.7</v>
      </c>
      <c r="X9" s="22">
        <v>3.7</v>
      </c>
      <c r="Y9" s="22">
        <v>3.9</v>
      </c>
      <c r="Z9" s="23">
        <f t="shared" si="12"/>
        <v>3.7666666666666671</v>
      </c>
      <c r="AA9" s="23">
        <f t="shared" si="13"/>
        <v>8.8888888888888865E-2</v>
      </c>
      <c r="AB9" s="26">
        <f t="shared" si="14"/>
        <v>94.166666666666671</v>
      </c>
      <c r="AC9" s="25">
        <f t="shared" si="15"/>
        <v>5.8333333333333286</v>
      </c>
      <c r="AD9" s="22">
        <v>1.5</v>
      </c>
      <c r="AE9" s="22">
        <v>1.3</v>
      </c>
      <c r="AF9" s="22">
        <v>1.4</v>
      </c>
      <c r="AG9" s="23">
        <f t="shared" si="16"/>
        <v>1.3999999999999997</v>
      </c>
      <c r="AH9" s="23">
        <f t="shared" si="17"/>
        <v>6.6666666666666721E-2</v>
      </c>
      <c r="AI9" s="26">
        <f t="shared" si="18"/>
        <v>93.333333333333314</v>
      </c>
      <c r="AJ9" s="25">
        <f t="shared" si="19"/>
        <v>6.6666666666666856</v>
      </c>
      <c r="AK9" s="22">
        <v>1.7</v>
      </c>
      <c r="AL9" s="22">
        <v>1.5</v>
      </c>
      <c r="AM9" s="22">
        <v>1.6</v>
      </c>
      <c r="AN9" s="23">
        <f t="shared" si="20"/>
        <v>1.6000000000000003</v>
      </c>
      <c r="AO9" s="23">
        <f t="shared" si="21"/>
        <v>6.6666666666666721E-2</v>
      </c>
      <c r="AP9" s="26">
        <f t="shared" si="22"/>
        <v>84.210526315789494</v>
      </c>
      <c r="AQ9" s="27">
        <f t="shared" si="23"/>
        <v>15.789473684210506</v>
      </c>
    </row>
    <row r="10" spans="1:59" x14ac:dyDescent="0.35">
      <c r="A10" s="21" t="s">
        <v>6</v>
      </c>
      <c r="B10" s="22">
        <v>2.2000000000000002</v>
      </c>
      <c r="C10" s="22">
        <v>2.2999999999999998</v>
      </c>
      <c r="D10" s="22">
        <v>2.2999999999999998</v>
      </c>
      <c r="E10" s="23">
        <f t="shared" si="0"/>
        <v>2.2666666666666666</v>
      </c>
      <c r="F10" s="23">
        <f t="shared" si="1"/>
        <v>4.4444444444444287E-2</v>
      </c>
      <c r="G10" s="24">
        <f t="shared" si="2"/>
        <v>78.160919540229884</v>
      </c>
      <c r="H10" s="25">
        <f t="shared" si="3"/>
        <v>21.839080459770116</v>
      </c>
      <c r="I10" s="22">
        <v>3</v>
      </c>
      <c r="J10" s="22">
        <v>3.3</v>
      </c>
      <c r="K10" s="22">
        <v>3</v>
      </c>
      <c r="L10" s="23">
        <f t="shared" si="4"/>
        <v>3.1</v>
      </c>
      <c r="M10" s="23">
        <f t="shared" si="5"/>
        <v>0.1333333333333333</v>
      </c>
      <c r="N10" s="26">
        <f t="shared" si="6"/>
        <v>88.571428571428569</v>
      </c>
      <c r="O10" s="25">
        <f t="shared" si="7"/>
        <v>11.428571428571431</v>
      </c>
      <c r="P10" s="22">
        <v>2.2000000000000002</v>
      </c>
      <c r="Q10" s="22">
        <v>2.6</v>
      </c>
      <c r="R10" s="22">
        <v>2.5</v>
      </c>
      <c r="S10" s="23">
        <f t="shared" si="8"/>
        <v>2.4333333333333336</v>
      </c>
      <c r="T10" s="23">
        <f t="shared" si="9"/>
        <v>0.15555555555555545</v>
      </c>
      <c r="U10" s="26">
        <f t="shared" si="10"/>
        <v>90.12345679012347</v>
      </c>
      <c r="V10" s="25">
        <f t="shared" si="11"/>
        <v>9.8765432098765302</v>
      </c>
      <c r="W10" s="22">
        <v>4</v>
      </c>
      <c r="X10" s="22">
        <v>3.8</v>
      </c>
      <c r="Y10" s="22">
        <v>4</v>
      </c>
      <c r="Z10" s="23">
        <f t="shared" si="12"/>
        <v>3.9333333333333336</v>
      </c>
      <c r="AA10" s="23">
        <f t="shared" si="13"/>
        <v>8.8888888888888865E-2</v>
      </c>
      <c r="AB10" s="26">
        <f t="shared" si="14"/>
        <v>98.333333333333343</v>
      </c>
      <c r="AC10" s="25">
        <f t="shared" si="15"/>
        <v>1.6666666666666572</v>
      </c>
      <c r="AD10" s="22">
        <v>1.3</v>
      </c>
      <c r="AE10" s="22">
        <v>1.5</v>
      </c>
      <c r="AF10" s="22">
        <v>1.5</v>
      </c>
      <c r="AG10" s="23">
        <f t="shared" si="16"/>
        <v>1.4333333333333333</v>
      </c>
      <c r="AH10" s="23">
        <f t="shared" si="17"/>
        <v>8.8888888888888865E-2</v>
      </c>
      <c r="AI10" s="26">
        <f t="shared" si="18"/>
        <v>95.555555555555557</v>
      </c>
      <c r="AJ10" s="25">
        <f t="shared" si="19"/>
        <v>4.4444444444444429</v>
      </c>
      <c r="AK10" s="22">
        <v>1.9</v>
      </c>
      <c r="AL10" s="22">
        <v>1.9</v>
      </c>
      <c r="AM10" s="22">
        <v>1.9</v>
      </c>
      <c r="AN10" s="23">
        <f t="shared" si="20"/>
        <v>1.8999999999999997</v>
      </c>
      <c r="AO10" s="23">
        <f t="shared" si="21"/>
        <v>2.2204460492503131E-16</v>
      </c>
      <c r="AP10" s="26">
        <f t="shared" si="22"/>
        <v>99.999999999999986</v>
      </c>
      <c r="AQ10" s="27">
        <f t="shared" si="23"/>
        <v>0</v>
      </c>
    </row>
    <row r="11" spans="1:59" x14ac:dyDescent="0.35">
      <c r="A11" s="21" t="s">
        <v>7</v>
      </c>
      <c r="B11" s="22">
        <v>2.1</v>
      </c>
      <c r="C11" s="22">
        <v>2.2000000000000002</v>
      </c>
      <c r="D11" s="22">
        <v>2.6</v>
      </c>
      <c r="E11" s="23">
        <f t="shared" si="0"/>
        <v>2.3000000000000003</v>
      </c>
      <c r="F11" s="23">
        <f t="shared" si="1"/>
        <v>0.20000000000000004</v>
      </c>
      <c r="G11" s="24">
        <f t="shared" si="2"/>
        <v>79.310344827586221</v>
      </c>
      <c r="H11" s="25">
        <f t="shared" si="3"/>
        <v>20.689655172413779</v>
      </c>
      <c r="I11" s="22">
        <v>3</v>
      </c>
      <c r="J11" s="22">
        <v>3.3</v>
      </c>
      <c r="K11" s="22">
        <v>3</v>
      </c>
      <c r="L11" s="23">
        <f t="shared" si="4"/>
        <v>3.1</v>
      </c>
      <c r="M11" s="23">
        <f t="shared" si="5"/>
        <v>0.1333333333333333</v>
      </c>
      <c r="N11" s="26">
        <f t="shared" si="6"/>
        <v>88.571428571428569</v>
      </c>
      <c r="O11" s="25">
        <f t="shared" si="7"/>
        <v>11.428571428571431</v>
      </c>
      <c r="P11" s="22">
        <v>2.6</v>
      </c>
      <c r="Q11" s="22">
        <v>2.4</v>
      </c>
      <c r="R11" s="22">
        <v>2.5</v>
      </c>
      <c r="S11" s="23">
        <f t="shared" si="8"/>
        <v>2.5</v>
      </c>
      <c r="T11" s="23">
        <f t="shared" si="9"/>
        <v>6.6666666666666721E-2</v>
      </c>
      <c r="U11" s="26">
        <f t="shared" si="10"/>
        <v>92.592592592592581</v>
      </c>
      <c r="V11" s="25">
        <f t="shared" si="11"/>
        <v>7.407407407407419</v>
      </c>
      <c r="W11" s="22">
        <v>4</v>
      </c>
      <c r="X11" s="22">
        <v>4</v>
      </c>
      <c r="Y11" s="22">
        <v>4</v>
      </c>
      <c r="Z11" s="23">
        <f t="shared" si="12"/>
        <v>4</v>
      </c>
      <c r="AA11" s="23">
        <f t="shared" si="13"/>
        <v>0</v>
      </c>
      <c r="AB11" s="26">
        <f t="shared" si="14"/>
        <v>100</v>
      </c>
      <c r="AC11" s="25">
        <f t="shared" si="15"/>
        <v>0</v>
      </c>
      <c r="AD11" s="22">
        <v>1.2</v>
      </c>
      <c r="AE11" s="22">
        <v>1.5</v>
      </c>
      <c r="AF11" s="22">
        <v>1.5</v>
      </c>
      <c r="AG11" s="23">
        <f t="shared" si="16"/>
        <v>1.4000000000000001</v>
      </c>
      <c r="AH11" s="23">
        <f t="shared" si="17"/>
        <v>0.1333333333333333</v>
      </c>
      <c r="AI11" s="26">
        <f t="shared" si="18"/>
        <v>93.333333333333329</v>
      </c>
      <c r="AJ11" s="25">
        <f t="shared" si="19"/>
        <v>6.6666666666666714</v>
      </c>
      <c r="AK11" s="22">
        <v>1.9</v>
      </c>
      <c r="AL11" s="22">
        <v>1.8</v>
      </c>
      <c r="AM11" s="22">
        <v>1.9</v>
      </c>
      <c r="AN11" s="23">
        <f t="shared" si="20"/>
        <v>1.8666666666666665</v>
      </c>
      <c r="AO11" s="23">
        <f t="shared" si="21"/>
        <v>4.4444444444444432E-2</v>
      </c>
      <c r="AP11" s="26">
        <f t="shared" si="22"/>
        <v>98.245614035087712</v>
      </c>
      <c r="AQ11" s="27">
        <f t="shared" si="23"/>
        <v>1.7543859649122879</v>
      </c>
    </row>
    <row r="12" spans="1:59" x14ac:dyDescent="0.35">
      <c r="A12" s="21" t="s">
        <v>8</v>
      </c>
      <c r="B12" s="22">
        <v>2</v>
      </c>
      <c r="C12" s="22">
        <v>1.9</v>
      </c>
      <c r="D12" s="22">
        <v>2</v>
      </c>
      <c r="E12" s="23">
        <f t="shared" si="0"/>
        <v>1.9666666666666668</v>
      </c>
      <c r="F12" s="23">
        <f t="shared" si="1"/>
        <v>4.4444444444444432E-2</v>
      </c>
      <c r="G12" s="24">
        <f t="shared" si="2"/>
        <v>67.816091954022994</v>
      </c>
      <c r="H12" s="25">
        <f t="shared" si="3"/>
        <v>32.183908045977006</v>
      </c>
      <c r="I12" s="22">
        <v>3.5</v>
      </c>
      <c r="J12" s="22">
        <v>3</v>
      </c>
      <c r="K12" s="22">
        <v>3</v>
      </c>
      <c r="L12" s="23">
        <f t="shared" si="4"/>
        <v>3.1666666666666665</v>
      </c>
      <c r="M12" s="23">
        <f t="shared" si="5"/>
        <v>0.22222222222222218</v>
      </c>
      <c r="N12" s="26">
        <f t="shared" si="6"/>
        <v>90.476190476190467</v>
      </c>
      <c r="O12" s="25">
        <f t="shared" si="7"/>
        <v>9.5238095238095326</v>
      </c>
      <c r="P12" s="22">
        <v>2.6</v>
      </c>
      <c r="Q12" s="22">
        <v>2.5</v>
      </c>
      <c r="R12" s="22">
        <v>2.5</v>
      </c>
      <c r="S12" s="23">
        <f t="shared" si="8"/>
        <v>2.5333333333333332</v>
      </c>
      <c r="T12" s="23">
        <f t="shared" si="9"/>
        <v>4.4444444444444432E-2</v>
      </c>
      <c r="U12" s="26">
        <f t="shared" si="10"/>
        <v>93.827160493827151</v>
      </c>
      <c r="V12" s="25">
        <f t="shared" si="11"/>
        <v>6.1728395061728492</v>
      </c>
      <c r="W12" s="22">
        <v>4</v>
      </c>
      <c r="X12" s="22">
        <v>4</v>
      </c>
      <c r="Y12" s="22">
        <v>4</v>
      </c>
      <c r="Z12" s="23">
        <f t="shared" si="12"/>
        <v>4</v>
      </c>
      <c r="AA12" s="23">
        <f t="shared" si="13"/>
        <v>0</v>
      </c>
      <c r="AB12" s="26">
        <f t="shared" si="14"/>
        <v>100</v>
      </c>
      <c r="AC12" s="25">
        <f t="shared" si="15"/>
        <v>0</v>
      </c>
      <c r="AD12" s="22">
        <v>1.1000000000000001</v>
      </c>
      <c r="AE12" s="22">
        <v>1.3</v>
      </c>
      <c r="AF12" s="22">
        <v>1.4</v>
      </c>
      <c r="AG12" s="23">
        <f t="shared" si="16"/>
        <v>1.2666666666666668</v>
      </c>
      <c r="AH12" s="23">
        <f t="shared" si="17"/>
        <v>0.11111111111111101</v>
      </c>
      <c r="AI12" s="26">
        <f t="shared" si="18"/>
        <v>84.444444444444457</v>
      </c>
      <c r="AJ12" s="25">
        <f t="shared" si="19"/>
        <v>15.555555555555543</v>
      </c>
      <c r="AK12" s="22">
        <v>1.9</v>
      </c>
      <c r="AL12" s="22">
        <v>1.7</v>
      </c>
      <c r="AM12" s="22">
        <v>1.6</v>
      </c>
      <c r="AN12" s="23">
        <f t="shared" si="20"/>
        <v>1.7333333333333332</v>
      </c>
      <c r="AO12" s="23">
        <f t="shared" si="21"/>
        <v>0.11111111111111101</v>
      </c>
      <c r="AP12" s="26">
        <f t="shared" si="22"/>
        <v>91.228070175438589</v>
      </c>
      <c r="AQ12" s="27">
        <f t="shared" si="23"/>
        <v>8.7719298245614112</v>
      </c>
    </row>
    <row r="13" spans="1:59" x14ac:dyDescent="0.35">
      <c r="A13" s="21" t="s">
        <v>9</v>
      </c>
      <c r="B13" s="22">
        <v>2.6</v>
      </c>
      <c r="C13" s="22">
        <v>2.8</v>
      </c>
      <c r="D13" s="22">
        <v>2.8</v>
      </c>
      <c r="E13" s="23">
        <f t="shared" si="0"/>
        <v>2.7333333333333329</v>
      </c>
      <c r="F13" s="23">
        <f t="shared" si="1"/>
        <v>8.8888888888888865E-2</v>
      </c>
      <c r="G13" s="24">
        <f t="shared" si="2"/>
        <v>94.252873563218387</v>
      </c>
      <c r="H13" s="25">
        <f t="shared" si="3"/>
        <v>5.7471264367816133</v>
      </c>
      <c r="I13" s="22">
        <v>3.5</v>
      </c>
      <c r="J13" s="22">
        <v>3</v>
      </c>
      <c r="K13" s="22">
        <v>3</v>
      </c>
      <c r="L13" s="23">
        <f t="shared" si="4"/>
        <v>3.1666666666666665</v>
      </c>
      <c r="M13" s="23">
        <f t="shared" si="5"/>
        <v>0.22222222222222218</v>
      </c>
      <c r="N13" s="26">
        <f t="shared" si="6"/>
        <v>90.476190476190467</v>
      </c>
      <c r="O13" s="25">
        <f t="shared" si="7"/>
        <v>9.5238095238095326</v>
      </c>
      <c r="P13" s="22">
        <v>2.2999999999999998</v>
      </c>
      <c r="Q13" s="22">
        <v>2.5</v>
      </c>
      <c r="R13" s="22">
        <v>2.2000000000000002</v>
      </c>
      <c r="S13" s="23">
        <f t="shared" si="8"/>
        <v>2.3333333333333335</v>
      </c>
      <c r="T13" s="23">
        <f t="shared" si="9"/>
        <v>0.11111111111111116</v>
      </c>
      <c r="U13" s="26">
        <f t="shared" si="10"/>
        <v>86.419753086419746</v>
      </c>
      <c r="V13" s="25">
        <f t="shared" si="11"/>
        <v>13.580246913580254</v>
      </c>
      <c r="W13" s="22">
        <v>3.8</v>
      </c>
      <c r="X13" s="22">
        <v>4</v>
      </c>
      <c r="Y13" s="22">
        <v>3.9</v>
      </c>
      <c r="Z13" s="23">
        <f t="shared" si="12"/>
        <v>3.9</v>
      </c>
      <c r="AA13" s="23">
        <f t="shared" si="13"/>
        <v>6.6666666666666721E-2</v>
      </c>
      <c r="AB13" s="26">
        <f t="shared" si="14"/>
        <v>97.5</v>
      </c>
      <c r="AC13" s="25">
        <f t="shared" si="15"/>
        <v>2.5</v>
      </c>
      <c r="AD13" s="22">
        <v>1.4</v>
      </c>
      <c r="AE13" s="22">
        <v>1.3</v>
      </c>
      <c r="AF13" s="22">
        <v>1.5</v>
      </c>
      <c r="AG13" s="23">
        <f t="shared" si="16"/>
        <v>1.4000000000000001</v>
      </c>
      <c r="AH13" s="23">
        <f t="shared" si="17"/>
        <v>6.6666666666666721E-2</v>
      </c>
      <c r="AI13" s="26">
        <f t="shared" si="18"/>
        <v>93.333333333333329</v>
      </c>
      <c r="AJ13" s="25">
        <f t="shared" si="19"/>
        <v>6.6666666666666714</v>
      </c>
      <c r="AK13" s="22">
        <v>1.9</v>
      </c>
      <c r="AL13" s="22">
        <v>1.9</v>
      </c>
      <c r="AM13" s="22">
        <v>1.8</v>
      </c>
      <c r="AN13" s="23">
        <f>AVERAGE(AK13:AM13)</f>
        <v>1.8666666666666665</v>
      </c>
      <c r="AO13" s="23">
        <f t="shared" si="21"/>
        <v>4.4444444444444432E-2</v>
      </c>
      <c r="AP13" s="26">
        <f t="shared" si="22"/>
        <v>98.245614035087712</v>
      </c>
      <c r="AQ13" s="27">
        <f t="shared" si="23"/>
        <v>1.7543859649122879</v>
      </c>
    </row>
    <row r="14" spans="1:59" x14ac:dyDescent="0.35">
      <c r="A14" s="21" t="s">
        <v>10</v>
      </c>
      <c r="B14" s="22">
        <v>1.8</v>
      </c>
      <c r="C14" s="22">
        <v>1.8</v>
      </c>
      <c r="D14" s="22">
        <v>1.8</v>
      </c>
      <c r="E14" s="23">
        <f t="shared" si="0"/>
        <v>1.8</v>
      </c>
      <c r="F14" s="23">
        <f t="shared" si="1"/>
        <v>0</v>
      </c>
      <c r="G14" s="24">
        <f t="shared" si="2"/>
        <v>62.068965517241381</v>
      </c>
      <c r="H14" s="25">
        <f t="shared" si="3"/>
        <v>37.931034482758619</v>
      </c>
      <c r="I14" s="22">
        <v>2</v>
      </c>
      <c r="J14" s="22">
        <v>2</v>
      </c>
      <c r="K14" s="22">
        <v>2.2000000000000002</v>
      </c>
      <c r="L14" s="23">
        <f t="shared" si="4"/>
        <v>2.0666666666666669</v>
      </c>
      <c r="M14" s="23">
        <f t="shared" si="5"/>
        <v>8.8888888888889017E-2</v>
      </c>
      <c r="N14" s="26">
        <f t="shared" si="6"/>
        <v>59.047619047619051</v>
      </c>
      <c r="O14" s="25">
        <f t="shared" si="7"/>
        <v>40.952380952380949</v>
      </c>
      <c r="P14" s="22">
        <v>2</v>
      </c>
      <c r="Q14" s="22">
        <v>1.8</v>
      </c>
      <c r="R14" s="22">
        <v>1.8</v>
      </c>
      <c r="S14" s="23">
        <f t="shared" si="8"/>
        <v>1.8666666666666665</v>
      </c>
      <c r="T14" s="23">
        <f t="shared" si="9"/>
        <v>8.8888888888888795E-2</v>
      </c>
      <c r="U14" s="26">
        <f t="shared" si="10"/>
        <v>69.135802469135797</v>
      </c>
      <c r="V14" s="25">
        <f t="shared" si="11"/>
        <v>30.864197530864203</v>
      </c>
      <c r="W14" s="22">
        <v>1.8</v>
      </c>
      <c r="X14" s="22">
        <v>1.9</v>
      </c>
      <c r="Y14" s="22">
        <v>1.8</v>
      </c>
      <c r="Z14" s="23">
        <f t="shared" si="12"/>
        <v>1.8333333333333333</v>
      </c>
      <c r="AA14" s="23">
        <f t="shared" si="13"/>
        <v>4.4444444444444363E-2</v>
      </c>
      <c r="AB14" s="26">
        <f t="shared" si="14"/>
        <v>45.833333333333329</v>
      </c>
      <c r="AC14" s="25">
        <f t="shared" si="15"/>
        <v>54.166666666666671</v>
      </c>
      <c r="AD14" s="22">
        <v>1.5</v>
      </c>
      <c r="AE14" s="22">
        <v>1.4</v>
      </c>
      <c r="AF14" s="22">
        <v>1.4</v>
      </c>
      <c r="AG14" s="23">
        <f t="shared" si="16"/>
        <v>1.4333333333333333</v>
      </c>
      <c r="AH14" s="23">
        <f t="shared" si="17"/>
        <v>4.4444444444444509E-2</v>
      </c>
      <c r="AI14" s="26">
        <f t="shared" si="18"/>
        <v>95.555555555555557</v>
      </c>
      <c r="AJ14" s="25">
        <f t="shared" si="19"/>
        <v>4.4444444444444429</v>
      </c>
      <c r="AK14" s="22">
        <v>1.8</v>
      </c>
      <c r="AL14" s="22">
        <v>1.9</v>
      </c>
      <c r="AM14" s="22">
        <v>1.9</v>
      </c>
      <c r="AN14" s="23">
        <f t="shared" si="20"/>
        <v>1.8666666666666665</v>
      </c>
      <c r="AO14" s="23">
        <f t="shared" si="21"/>
        <v>4.4444444444444432E-2</v>
      </c>
      <c r="AP14" s="26">
        <f t="shared" si="22"/>
        <v>98.245614035087712</v>
      </c>
      <c r="AQ14" s="27">
        <f t="shared" si="23"/>
        <v>1.7543859649122879</v>
      </c>
    </row>
    <row r="15" spans="1:59" x14ac:dyDescent="0.35">
      <c r="A15" s="21" t="s">
        <v>11</v>
      </c>
      <c r="B15" s="22">
        <v>1.8</v>
      </c>
      <c r="C15" s="22">
        <v>1.9</v>
      </c>
      <c r="D15" s="22">
        <v>1.7</v>
      </c>
      <c r="E15" s="23">
        <f t="shared" si="0"/>
        <v>1.8</v>
      </c>
      <c r="F15" s="23">
        <f t="shared" si="1"/>
        <v>6.6666666666666652E-2</v>
      </c>
      <c r="G15" s="24">
        <f t="shared" si="2"/>
        <v>62.068965517241381</v>
      </c>
      <c r="H15" s="25">
        <f t="shared" si="3"/>
        <v>37.931034482758619</v>
      </c>
      <c r="I15" s="22">
        <v>3</v>
      </c>
      <c r="J15" s="22">
        <v>3</v>
      </c>
      <c r="K15" s="22">
        <v>3.1</v>
      </c>
      <c r="L15" s="23">
        <f t="shared" si="4"/>
        <v>3.0333333333333332</v>
      </c>
      <c r="M15" s="23">
        <f t="shared" si="5"/>
        <v>4.4444444444444432E-2</v>
      </c>
      <c r="N15" s="26">
        <f t="shared" si="6"/>
        <v>86.666666666666657</v>
      </c>
      <c r="O15" s="25">
        <f t="shared" si="7"/>
        <v>13.333333333333343</v>
      </c>
      <c r="P15" s="22">
        <v>2.5</v>
      </c>
      <c r="Q15" s="22">
        <v>2.6</v>
      </c>
      <c r="R15" s="22">
        <v>2.7</v>
      </c>
      <c r="S15" s="23">
        <f t="shared" si="8"/>
        <v>2.6</v>
      </c>
      <c r="T15" s="23">
        <f t="shared" si="9"/>
        <v>6.6666666666666721E-2</v>
      </c>
      <c r="U15" s="26">
        <f t="shared" si="10"/>
        <v>96.296296296296291</v>
      </c>
      <c r="V15" s="25">
        <f t="shared" si="11"/>
        <v>3.7037037037037095</v>
      </c>
      <c r="W15" s="22">
        <v>4</v>
      </c>
      <c r="X15" s="22">
        <v>4</v>
      </c>
      <c r="Y15" s="22">
        <v>4</v>
      </c>
      <c r="Z15" s="23">
        <f t="shared" si="12"/>
        <v>4</v>
      </c>
      <c r="AA15" s="23">
        <f t="shared" si="13"/>
        <v>0</v>
      </c>
      <c r="AB15" s="26">
        <f t="shared" si="14"/>
        <v>100</v>
      </c>
      <c r="AC15" s="25">
        <f t="shared" si="15"/>
        <v>0</v>
      </c>
      <c r="AD15" s="22">
        <v>1.5</v>
      </c>
      <c r="AE15" s="22">
        <v>1.5</v>
      </c>
      <c r="AF15" s="22">
        <v>1.5</v>
      </c>
      <c r="AG15" s="23">
        <f t="shared" si="16"/>
        <v>1.5</v>
      </c>
      <c r="AH15" s="23">
        <f t="shared" si="17"/>
        <v>0</v>
      </c>
      <c r="AI15" s="26">
        <f t="shared" si="18"/>
        <v>100</v>
      </c>
      <c r="AJ15" s="25">
        <f t="shared" si="19"/>
        <v>0</v>
      </c>
      <c r="AK15" s="22">
        <v>1.8</v>
      </c>
      <c r="AL15" s="22">
        <v>1.5</v>
      </c>
      <c r="AM15" s="22">
        <v>1.3</v>
      </c>
      <c r="AN15" s="23">
        <f t="shared" si="20"/>
        <v>1.5333333333333332</v>
      </c>
      <c r="AO15" s="23">
        <f t="shared" si="21"/>
        <v>0.17777777777777773</v>
      </c>
      <c r="AP15" s="26">
        <f t="shared" si="22"/>
        <v>80.701754385964904</v>
      </c>
      <c r="AQ15" s="27">
        <f t="shared" si="23"/>
        <v>19.298245614035096</v>
      </c>
    </row>
    <row r="16" spans="1:59" x14ac:dyDescent="0.35">
      <c r="A16" s="21" t="s">
        <v>12</v>
      </c>
      <c r="B16" s="22">
        <v>2.8</v>
      </c>
      <c r="C16" s="22">
        <v>2.5</v>
      </c>
      <c r="D16" s="22">
        <v>2.5</v>
      </c>
      <c r="E16" s="23">
        <f t="shared" si="0"/>
        <v>2.6</v>
      </c>
      <c r="F16" s="23">
        <f t="shared" si="1"/>
        <v>0.1333333333333333</v>
      </c>
      <c r="G16" s="24">
        <f t="shared" si="2"/>
        <v>89.65517241379311</v>
      </c>
      <c r="H16" s="25">
        <f t="shared" si="3"/>
        <v>10.34482758620689</v>
      </c>
      <c r="I16" s="22">
        <v>3</v>
      </c>
      <c r="J16" s="22">
        <v>3.5</v>
      </c>
      <c r="K16" s="22">
        <v>3.5</v>
      </c>
      <c r="L16" s="23">
        <f t="shared" si="4"/>
        <v>3.3333333333333335</v>
      </c>
      <c r="M16" s="23">
        <f t="shared" si="5"/>
        <v>0.22222222222222218</v>
      </c>
      <c r="N16" s="26">
        <f t="shared" si="6"/>
        <v>95.238095238095255</v>
      </c>
      <c r="O16" s="25">
        <f t="shared" si="7"/>
        <v>4.761904761904745</v>
      </c>
      <c r="P16" s="22">
        <v>2.5</v>
      </c>
      <c r="Q16" s="22">
        <v>2.7</v>
      </c>
      <c r="R16" s="22">
        <v>2.7</v>
      </c>
      <c r="S16" s="23">
        <f t="shared" si="8"/>
        <v>2.6333333333333333</v>
      </c>
      <c r="T16" s="23">
        <f t="shared" si="9"/>
        <v>8.8888888888889017E-2</v>
      </c>
      <c r="U16" s="26">
        <f t="shared" si="10"/>
        <v>97.530864197530846</v>
      </c>
      <c r="V16" s="25">
        <f t="shared" si="11"/>
        <v>2.4691358024691539</v>
      </c>
      <c r="W16" s="22">
        <v>4</v>
      </c>
      <c r="X16" s="22">
        <v>4</v>
      </c>
      <c r="Y16" s="22">
        <v>4</v>
      </c>
      <c r="Z16" s="23">
        <f t="shared" si="12"/>
        <v>4</v>
      </c>
      <c r="AA16" s="23">
        <f t="shared" si="13"/>
        <v>0</v>
      </c>
      <c r="AB16" s="26">
        <f t="shared" si="14"/>
        <v>100</v>
      </c>
      <c r="AC16" s="25">
        <f t="shared" si="15"/>
        <v>0</v>
      </c>
      <c r="AD16" s="22">
        <v>1.2</v>
      </c>
      <c r="AE16" s="22">
        <v>1.3</v>
      </c>
      <c r="AF16" s="22">
        <v>1.5</v>
      </c>
      <c r="AG16" s="23">
        <f t="shared" si="16"/>
        <v>1.3333333333333333</v>
      </c>
      <c r="AH16" s="23">
        <f t="shared" si="17"/>
        <v>0.11111111111111109</v>
      </c>
      <c r="AI16" s="26">
        <f t="shared" si="18"/>
        <v>88.888888888888872</v>
      </c>
      <c r="AJ16" s="25">
        <f t="shared" si="19"/>
        <v>11.111111111111128</v>
      </c>
      <c r="AK16" s="22">
        <v>1.4</v>
      </c>
      <c r="AL16" s="22">
        <v>1.4</v>
      </c>
      <c r="AM16" s="22">
        <v>1.5</v>
      </c>
      <c r="AN16" s="23">
        <f t="shared" si="20"/>
        <v>1.4333333333333333</v>
      </c>
      <c r="AO16" s="23">
        <f t="shared" si="21"/>
        <v>4.4444444444444509E-2</v>
      </c>
      <c r="AP16" s="26">
        <f t="shared" si="22"/>
        <v>75.438596491228083</v>
      </c>
      <c r="AQ16" s="27">
        <f t="shared" si="23"/>
        <v>24.561403508771917</v>
      </c>
    </row>
    <row r="17" spans="1:49" x14ac:dyDescent="0.35">
      <c r="A17" s="21" t="s">
        <v>13</v>
      </c>
      <c r="B17" s="22">
        <v>1.9</v>
      </c>
      <c r="C17" s="22">
        <v>2</v>
      </c>
      <c r="D17" s="22">
        <v>1.8</v>
      </c>
      <c r="E17" s="23">
        <f t="shared" si="0"/>
        <v>1.9000000000000001</v>
      </c>
      <c r="F17" s="23">
        <f t="shared" si="1"/>
        <v>6.6666666666666721E-2</v>
      </c>
      <c r="G17" s="24">
        <f t="shared" si="2"/>
        <v>65.517241379310349</v>
      </c>
      <c r="H17" s="25">
        <f t="shared" si="3"/>
        <v>34.482758620689651</v>
      </c>
      <c r="I17" s="22">
        <v>2.9</v>
      </c>
      <c r="J17" s="22">
        <v>2.8</v>
      </c>
      <c r="K17" s="22">
        <v>2.9</v>
      </c>
      <c r="L17" s="23">
        <f t="shared" si="4"/>
        <v>2.8666666666666667</v>
      </c>
      <c r="M17" s="23">
        <f t="shared" si="5"/>
        <v>4.4444444444444432E-2</v>
      </c>
      <c r="N17" s="26">
        <f t="shared" si="6"/>
        <v>81.904761904761912</v>
      </c>
      <c r="O17" s="25">
        <f t="shared" si="7"/>
        <v>18.095238095238088</v>
      </c>
      <c r="P17" s="22">
        <v>1.6</v>
      </c>
      <c r="Q17" s="22">
        <v>1.8</v>
      </c>
      <c r="R17" s="22">
        <v>1.9</v>
      </c>
      <c r="S17" s="23">
        <f t="shared" si="8"/>
        <v>1.7666666666666668</v>
      </c>
      <c r="T17" s="23">
        <f t="shared" si="9"/>
        <v>0.11111111111111101</v>
      </c>
      <c r="U17" s="26">
        <f t="shared" si="10"/>
        <v>65.432098765432102</v>
      </c>
      <c r="V17" s="25">
        <f t="shared" si="11"/>
        <v>34.567901234567898</v>
      </c>
      <c r="W17" s="22">
        <v>2</v>
      </c>
      <c r="X17" s="22">
        <v>2</v>
      </c>
      <c r="Y17" s="22">
        <v>2.2000000000000002</v>
      </c>
      <c r="Z17" s="23">
        <f t="shared" si="12"/>
        <v>2.0666666666666669</v>
      </c>
      <c r="AA17" s="23">
        <f t="shared" si="13"/>
        <v>8.8888888888889017E-2</v>
      </c>
      <c r="AB17" s="26">
        <f t="shared" si="14"/>
        <v>51.666666666666671</v>
      </c>
      <c r="AC17" s="25">
        <f t="shared" si="15"/>
        <v>48.333333333333329</v>
      </c>
      <c r="AD17" s="22">
        <v>1.4</v>
      </c>
      <c r="AE17" s="22">
        <v>1.5</v>
      </c>
      <c r="AF17" s="22">
        <v>1.4</v>
      </c>
      <c r="AG17" s="23">
        <f t="shared" si="16"/>
        <v>1.4333333333333333</v>
      </c>
      <c r="AH17" s="23">
        <f t="shared" si="17"/>
        <v>4.4444444444444509E-2</v>
      </c>
      <c r="AI17" s="26">
        <f t="shared" si="18"/>
        <v>95.555555555555557</v>
      </c>
      <c r="AJ17" s="25">
        <f t="shared" si="19"/>
        <v>4.4444444444444429</v>
      </c>
      <c r="AK17" s="22">
        <v>1.4</v>
      </c>
      <c r="AL17" s="22">
        <v>1.3</v>
      </c>
      <c r="AM17" s="22">
        <v>1.5</v>
      </c>
      <c r="AN17" s="23">
        <f t="shared" si="20"/>
        <v>1.4000000000000001</v>
      </c>
      <c r="AO17" s="23">
        <f t="shared" si="21"/>
        <v>6.6666666666666721E-2</v>
      </c>
      <c r="AP17" s="26">
        <f t="shared" si="22"/>
        <v>73.684210526315795</v>
      </c>
      <c r="AQ17" s="27">
        <f t="shared" si="23"/>
        <v>26.315789473684205</v>
      </c>
    </row>
    <row r="18" spans="1:49" x14ac:dyDescent="0.35">
      <c r="A18" s="21" t="s">
        <v>14</v>
      </c>
      <c r="B18" s="22">
        <v>2.1</v>
      </c>
      <c r="C18" s="22">
        <v>2.1</v>
      </c>
      <c r="D18" s="22">
        <v>2</v>
      </c>
      <c r="E18" s="23">
        <f t="shared" si="0"/>
        <v>2.0666666666666669</v>
      </c>
      <c r="F18" s="23">
        <f t="shared" si="1"/>
        <v>4.4444444444444432E-2</v>
      </c>
      <c r="G18" s="24">
        <f t="shared" si="2"/>
        <v>71.264367816091962</v>
      </c>
      <c r="H18" s="25">
        <f t="shared" si="3"/>
        <v>28.735632183908038</v>
      </c>
      <c r="I18" s="22">
        <v>2.2000000000000002</v>
      </c>
      <c r="J18" s="22">
        <v>2.2999999999999998</v>
      </c>
      <c r="K18" s="22">
        <v>2.2999999999999998</v>
      </c>
      <c r="L18" s="23">
        <f t="shared" si="4"/>
        <v>2.2666666666666666</v>
      </c>
      <c r="M18" s="23">
        <f t="shared" si="5"/>
        <v>4.4444444444444287E-2</v>
      </c>
      <c r="N18" s="26">
        <f t="shared" si="6"/>
        <v>64.761904761904759</v>
      </c>
      <c r="O18" s="25">
        <f t="shared" si="7"/>
        <v>35.238095238095241</v>
      </c>
      <c r="P18" s="22">
        <v>2.6</v>
      </c>
      <c r="Q18" s="22">
        <v>2.7</v>
      </c>
      <c r="R18" s="22">
        <v>2.6</v>
      </c>
      <c r="S18" s="23">
        <f t="shared" si="8"/>
        <v>2.6333333333333333</v>
      </c>
      <c r="T18" s="23">
        <f t="shared" si="9"/>
        <v>4.4444444444444432E-2</v>
      </c>
      <c r="U18" s="26">
        <f t="shared" si="10"/>
        <v>97.530864197530846</v>
      </c>
      <c r="V18" s="25">
        <f t="shared" si="11"/>
        <v>2.4691358024691539</v>
      </c>
      <c r="W18" s="22">
        <v>4</v>
      </c>
      <c r="X18" s="22">
        <v>3.8</v>
      </c>
      <c r="Y18" s="22">
        <v>3.7</v>
      </c>
      <c r="Z18" s="23">
        <f t="shared" si="12"/>
        <v>3.8333333333333335</v>
      </c>
      <c r="AA18" s="23">
        <f t="shared" si="13"/>
        <v>0.11111111111111116</v>
      </c>
      <c r="AB18" s="26">
        <f t="shared" si="14"/>
        <v>95.833333333333343</v>
      </c>
      <c r="AC18" s="25">
        <f t="shared" si="15"/>
        <v>4.1666666666666572</v>
      </c>
      <c r="AD18" s="22">
        <v>1.5</v>
      </c>
      <c r="AE18" s="22">
        <v>1.5</v>
      </c>
      <c r="AF18" s="22">
        <v>1.5</v>
      </c>
      <c r="AG18" s="23">
        <f t="shared" si="16"/>
        <v>1.5</v>
      </c>
      <c r="AH18" s="23">
        <f t="shared" si="17"/>
        <v>0</v>
      </c>
      <c r="AI18" s="26">
        <f t="shared" si="18"/>
        <v>100</v>
      </c>
      <c r="AJ18" s="25">
        <f t="shared" si="19"/>
        <v>0</v>
      </c>
      <c r="AK18" s="22">
        <v>1.8</v>
      </c>
      <c r="AL18" s="22">
        <v>1.9</v>
      </c>
      <c r="AM18" s="22">
        <v>1.7</v>
      </c>
      <c r="AN18" s="23">
        <f t="shared" si="20"/>
        <v>1.8</v>
      </c>
      <c r="AO18" s="23">
        <f t="shared" si="21"/>
        <v>6.6666666666666652E-2</v>
      </c>
      <c r="AP18" s="26">
        <f t="shared" si="22"/>
        <v>94.736842105263165</v>
      </c>
      <c r="AQ18" s="27">
        <f t="shared" si="23"/>
        <v>5.2631578947368354</v>
      </c>
    </row>
    <row r="19" spans="1:49" ht="29.5" thickBot="1" x14ac:dyDescent="0.4">
      <c r="A19" s="28" t="s">
        <v>19</v>
      </c>
      <c r="B19" s="29">
        <v>2.9</v>
      </c>
      <c r="C19" s="29">
        <v>2.9</v>
      </c>
      <c r="D19" s="29">
        <v>2.9</v>
      </c>
      <c r="E19" s="30">
        <f t="shared" si="0"/>
        <v>2.9</v>
      </c>
      <c r="F19" s="30">
        <f t="shared" si="1"/>
        <v>0</v>
      </c>
      <c r="G19" s="31">
        <f t="shared" si="2"/>
        <v>100</v>
      </c>
      <c r="H19" s="32">
        <f t="shared" si="3"/>
        <v>0</v>
      </c>
      <c r="I19" s="29">
        <v>3.5</v>
      </c>
      <c r="J19" s="29">
        <v>3.5</v>
      </c>
      <c r="K19" s="29">
        <v>3.5</v>
      </c>
      <c r="L19" s="33">
        <f t="shared" si="4"/>
        <v>3.5</v>
      </c>
      <c r="M19" s="33">
        <f t="shared" si="5"/>
        <v>0</v>
      </c>
      <c r="N19" s="34">
        <f t="shared" si="6"/>
        <v>100</v>
      </c>
      <c r="O19" s="35">
        <f t="shared" si="7"/>
        <v>0</v>
      </c>
      <c r="P19" s="29">
        <v>2.7</v>
      </c>
      <c r="Q19" s="29">
        <v>2.7</v>
      </c>
      <c r="R19" s="29">
        <v>2.7</v>
      </c>
      <c r="S19" s="33">
        <f t="shared" si="8"/>
        <v>2.7000000000000006</v>
      </c>
      <c r="T19" s="33">
        <f t="shared" si="9"/>
        <v>4.4408920985006262E-16</v>
      </c>
      <c r="U19" s="34">
        <f t="shared" si="10"/>
        <v>100.00000000000001</v>
      </c>
      <c r="V19" s="35">
        <f t="shared" si="11"/>
        <v>0</v>
      </c>
      <c r="W19" s="29">
        <v>4</v>
      </c>
      <c r="X19" s="29">
        <v>4</v>
      </c>
      <c r="Y19" s="29">
        <v>4</v>
      </c>
      <c r="Z19" s="30">
        <f t="shared" si="12"/>
        <v>4</v>
      </c>
      <c r="AA19" s="30">
        <f t="shared" si="13"/>
        <v>0</v>
      </c>
      <c r="AB19" s="36">
        <f t="shared" si="14"/>
        <v>100</v>
      </c>
      <c r="AC19" s="37">
        <f t="shared" si="15"/>
        <v>0</v>
      </c>
      <c r="AD19" s="29">
        <v>1.5</v>
      </c>
      <c r="AE19" s="29">
        <v>1.5</v>
      </c>
      <c r="AF19" s="29">
        <v>1.5</v>
      </c>
      <c r="AG19" s="33">
        <f t="shared" si="16"/>
        <v>1.5</v>
      </c>
      <c r="AH19" s="33">
        <f t="shared" ref="AH19" si="24">AVEDEV(AD19:AF19)</f>
        <v>0</v>
      </c>
      <c r="AI19" s="34">
        <f t="shared" ref="AI19" si="25">(AG19*100)/1.5</f>
        <v>100</v>
      </c>
      <c r="AJ19" s="35">
        <f t="shared" ref="AJ19" si="26">100-AI19</f>
        <v>0</v>
      </c>
      <c r="AK19" s="29">
        <v>1.9</v>
      </c>
      <c r="AL19" s="29">
        <v>1.9</v>
      </c>
      <c r="AM19" s="29">
        <v>1.9</v>
      </c>
      <c r="AN19" s="33">
        <f t="shared" si="20"/>
        <v>1.8999999999999997</v>
      </c>
      <c r="AO19" s="33">
        <f t="shared" si="21"/>
        <v>2.2204460492503131E-16</v>
      </c>
      <c r="AP19" s="34">
        <f t="shared" si="22"/>
        <v>99.999999999999986</v>
      </c>
      <c r="AQ19" s="38">
        <f t="shared" si="23"/>
        <v>0</v>
      </c>
    </row>
    <row r="20" spans="1:49" x14ac:dyDescent="0.35">
      <c r="E20" s="39"/>
      <c r="F20" s="39"/>
      <c r="G20" s="40"/>
      <c r="H20" s="40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</row>
    <row r="21" spans="1:49" x14ac:dyDescent="0.35">
      <c r="E21" s="39"/>
      <c r="F21" s="39"/>
      <c r="G21" s="40"/>
      <c r="H21" s="40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</row>
    <row r="22" spans="1:49" x14ac:dyDescent="0.35">
      <c r="E22" s="39"/>
      <c r="F22" s="39"/>
      <c r="G22" s="40"/>
      <c r="H22" s="40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</row>
    <row r="23" spans="1:49" x14ac:dyDescent="0.35">
      <c r="E23" s="39"/>
      <c r="F23" s="39"/>
      <c r="G23" s="40"/>
      <c r="H23" s="40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</row>
    <row r="24" spans="1:49" x14ac:dyDescent="0.35">
      <c r="E24" s="39"/>
      <c r="F24" s="39"/>
      <c r="G24" s="40"/>
      <c r="H24" s="40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</row>
    <row r="25" spans="1:49" x14ac:dyDescent="0.35">
      <c r="E25" s="39"/>
      <c r="F25" s="39"/>
      <c r="G25" s="40"/>
      <c r="H25" s="40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</row>
    <row r="26" spans="1:49" x14ac:dyDescent="0.35">
      <c r="E26" s="39"/>
      <c r="F26" s="39"/>
      <c r="G26" s="40"/>
      <c r="H26" s="40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</row>
    <row r="27" spans="1:49" x14ac:dyDescent="0.35">
      <c r="E27" s="39"/>
      <c r="F27" s="39"/>
      <c r="G27" s="40"/>
      <c r="H27" s="40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</row>
    <row r="28" spans="1:49" x14ac:dyDescent="0.35">
      <c r="E28" s="39"/>
      <c r="F28" s="39"/>
      <c r="G28" s="40"/>
      <c r="H28" s="40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</row>
    <row r="29" spans="1:49" x14ac:dyDescent="0.35">
      <c r="E29" s="39"/>
      <c r="F29" s="39"/>
      <c r="G29" s="40"/>
      <c r="H29" s="40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</row>
    <row r="30" spans="1:49" x14ac:dyDescent="0.35">
      <c r="E30" s="39"/>
      <c r="F30" s="39"/>
      <c r="G30" s="40"/>
      <c r="H30" s="40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</row>
    <row r="31" spans="1:49" x14ac:dyDescent="0.35">
      <c r="E31" s="39"/>
      <c r="F31" s="39"/>
      <c r="G31" s="40"/>
      <c r="H31" s="40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</row>
    <row r="32" spans="1:49" x14ac:dyDescent="0.35">
      <c r="E32" s="39"/>
      <c r="F32" s="39"/>
      <c r="G32" s="40"/>
      <c r="H32" s="40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</row>
    <row r="33" spans="5:49" x14ac:dyDescent="0.35">
      <c r="E33" s="39"/>
      <c r="F33" s="39"/>
      <c r="G33" s="40"/>
      <c r="H33" s="40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</row>
    <row r="34" spans="5:49" x14ac:dyDescent="0.35">
      <c r="E34" s="39"/>
      <c r="F34" s="39"/>
      <c r="G34" s="40"/>
      <c r="H34" s="40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</row>
    <row r="35" spans="5:49" x14ac:dyDescent="0.35">
      <c r="E35" s="39"/>
      <c r="F35" s="39"/>
      <c r="G35" s="40"/>
      <c r="H35" s="40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</row>
    <row r="36" spans="5:49" x14ac:dyDescent="0.35">
      <c r="E36" s="39"/>
      <c r="F36" s="39"/>
      <c r="G36" s="40"/>
      <c r="H36" s="40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</row>
    <row r="37" spans="5:49" x14ac:dyDescent="0.35">
      <c r="E37" s="39"/>
      <c r="F37" s="39"/>
      <c r="G37" s="40"/>
      <c r="H37" s="40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</row>
    <row r="38" spans="5:49" x14ac:dyDescent="0.35">
      <c r="E38" s="39"/>
      <c r="F38" s="39"/>
      <c r="G38" s="40"/>
      <c r="H38" s="40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</row>
    <row r="39" spans="5:49" x14ac:dyDescent="0.35">
      <c r="E39" s="39"/>
      <c r="F39" s="39"/>
      <c r="G39" s="40"/>
      <c r="H39" s="40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</row>
    <row r="40" spans="5:49" x14ac:dyDescent="0.35">
      <c r="E40" s="39"/>
      <c r="F40" s="39"/>
      <c r="G40" s="40"/>
      <c r="H40" s="40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</row>
    <row r="41" spans="5:49" x14ac:dyDescent="0.35">
      <c r="E41" s="39"/>
      <c r="F41" s="39"/>
      <c r="G41" s="40"/>
      <c r="H41" s="40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</row>
    <row r="42" spans="5:49" x14ac:dyDescent="0.35">
      <c r="E42" s="39"/>
      <c r="F42" s="39"/>
      <c r="G42" s="40"/>
      <c r="H42" s="40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</row>
    <row r="43" spans="5:49" x14ac:dyDescent="0.35">
      <c r="E43" s="39"/>
      <c r="F43" s="39"/>
      <c r="G43" s="40"/>
      <c r="H43" s="40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</row>
    <row r="44" spans="5:49" x14ac:dyDescent="0.35">
      <c r="E44" s="39"/>
      <c r="F44" s="39"/>
      <c r="G44" s="40"/>
      <c r="H44" s="40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</row>
    <row r="45" spans="5:49" x14ac:dyDescent="0.35">
      <c r="E45" s="39"/>
      <c r="F45" s="39"/>
      <c r="G45" s="40"/>
      <c r="H45" s="40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</row>
    <row r="46" spans="5:49" x14ac:dyDescent="0.35">
      <c r="E46" s="39"/>
      <c r="F46" s="39"/>
      <c r="G46" s="40"/>
      <c r="H46" s="40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</row>
    <row r="47" spans="5:49" x14ac:dyDescent="0.35">
      <c r="E47" s="39"/>
      <c r="F47" s="39"/>
      <c r="G47" s="40"/>
      <c r="H47" s="40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</row>
    <row r="48" spans="5:49" x14ac:dyDescent="0.35">
      <c r="E48" s="39"/>
      <c r="F48" s="39"/>
      <c r="G48" s="40"/>
      <c r="H48" s="40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</row>
    <row r="49" spans="5:49" x14ac:dyDescent="0.35">
      <c r="E49" s="39"/>
      <c r="F49" s="39"/>
      <c r="G49" s="40"/>
      <c r="H49" s="4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</row>
    <row r="50" spans="5:49" x14ac:dyDescent="0.35">
      <c r="E50" s="39"/>
      <c r="F50" s="39"/>
      <c r="G50" s="40"/>
      <c r="H50" s="40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</row>
    <row r="51" spans="5:49" x14ac:dyDescent="0.35">
      <c r="E51" s="39"/>
      <c r="F51" s="39"/>
      <c r="G51" s="40"/>
      <c r="H51" s="40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</row>
    <row r="52" spans="5:49" x14ac:dyDescent="0.35">
      <c r="E52" s="39"/>
      <c r="F52" s="39"/>
      <c r="G52" s="40"/>
      <c r="H52" s="40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</row>
    <row r="53" spans="5:49" x14ac:dyDescent="0.35">
      <c r="E53" s="39"/>
      <c r="F53" s="39"/>
      <c r="G53" s="40"/>
      <c r="H53" s="40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</row>
    <row r="54" spans="5:49" x14ac:dyDescent="0.35">
      <c r="E54" s="39"/>
      <c r="F54" s="39"/>
      <c r="G54" s="40"/>
      <c r="H54" s="40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</row>
    <row r="55" spans="5:49" x14ac:dyDescent="0.35">
      <c r="E55" s="39"/>
      <c r="F55" s="39"/>
      <c r="G55" s="40"/>
      <c r="H55" s="40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</row>
    <row r="56" spans="5:49" x14ac:dyDescent="0.35">
      <c r="E56" s="39"/>
      <c r="F56" s="39"/>
      <c r="G56" s="40"/>
      <c r="H56" s="40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</row>
    <row r="57" spans="5:49" x14ac:dyDescent="0.35">
      <c r="E57" s="39"/>
      <c r="F57" s="39"/>
      <c r="G57" s="40"/>
      <c r="H57" s="40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</row>
    <row r="58" spans="5:49" x14ac:dyDescent="0.35">
      <c r="E58" s="39"/>
      <c r="F58" s="39"/>
      <c r="G58" s="40"/>
      <c r="H58" s="40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</row>
    <row r="59" spans="5:49" x14ac:dyDescent="0.35">
      <c r="E59" s="39"/>
      <c r="F59" s="39"/>
      <c r="G59" s="40"/>
      <c r="H59" s="40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</row>
    <row r="60" spans="5:49" x14ac:dyDescent="0.35">
      <c r="E60" s="39"/>
      <c r="F60" s="39"/>
      <c r="G60" s="40"/>
      <c r="H60" s="4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</row>
    <row r="61" spans="5:49" x14ac:dyDescent="0.35">
      <c r="E61" s="39"/>
      <c r="F61" s="39"/>
      <c r="G61" s="40"/>
      <c r="H61" s="40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</row>
    <row r="62" spans="5:49" x14ac:dyDescent="0.35">
      <c r="E62" s="39"/>
      <c r="F62" s="39"/>
      <c r="G62" s="40"/>
      <c r="H62" s="40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</row>
    <row r="63" spans="5:49" x14ac:dyDescent="0.35">
      <c r="E63" s="39"/>
      <c r="F63" s="39"/>
      <c r="G63" s="40"/>
      <c r="H63" s="40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</row>
    <row r="64" spans="5:49" x14ac:dyDescent="0.35">
      <c r="E64" s="39"/>
      <c r="F64" s="39"/>
      <c r="G64" s="40"/>
      <c r="H64" s="40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</row>
    <row r="65" spans="5:49" x14ac:dyDescent="0.35">
      <c r="E65" s="39"/>
      <c r="F65" s="39"/>
      <c r="G65" s="40"/>
      <c r="H65" s="40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</row>
    <row r="66" spans="5:49" x14ac:dyDescent="0.35">
      <c r="E66" s="39"/>
      <c r="F66" s="39"/>
      <c r="G66" s="40"/>
      <c r="H66" s="40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</row>
    <row r="67" spans="5:49" x14ac:dyDescent="0.35">
      <c r="E67" s="39"/>
      <c r="F67" s="39"/>
      <c r="G67" s="40"/>
      <c r="H67" s="40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</row>
    <row r="68" spans="5:49" x14ac:dyDescent="0.35">
      <c r="E68" s="39"/>
      <c r="F68" s="39"/>
      <c r="G68" s="40"/>
      <c r="H68" s="40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</row>
    <row r="69" spans="5:49" x14ac:dyDescent="0.35">
      <c r="E69" s="39"/>
      <c r="F69" s="39"/>
      <c r="G69" s="40"/>
      <c r="H69" s="40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</row>
    <row r="70" spans="5:49" x14ac:dyDescent="0.35">
      <c r="E70" s="39"/>
      <c r="F70" s="39"/>
      <c r="G70" s="40"/>
      <c r="H70" s="40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</row>
    <row r="71" spans="5:49" x14ac:dyDescent="0.35">
      <c r="E71" s="39"/>
      <c r="F71" s="39"/>
      <c r="G71" s="40"/>
      <c r="H71" s="40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</row>
    <row r="72" spans="5:49" x14ac:dyDescent="0.35">
      <c r="E72" s="39"/>
      <c r="F72" s="39"/>
      <c r="G72" s="40"/>
      <c r="H72" s="40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</row>
    <row r="73" spans="5:49" x14ac:dyDescent="0.35">
      <c r="E73" s="39"/>
      <c r="F73" s="39"/>
      <c r="G73" s="40"/>
      <c r="H73" s="40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</row>
    <row r="74" spans="5:49" x14ac:dyDescent="0.35">
      <c r="E74" s="39"/>
      <c r="F74" s="39"/>
      <c r="G74" s="40"/>
      <c r="H74" s="40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</row>
    <row r="75" spans="5:49" x14ac:dyDescent="0.35">
      <c r="E75" s="39"/>
      <c r="F75" s="39"/>
      <c r="G75" s="40"/>
      <c r="H75" s="40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</row>
    <row r="76" spans="5:49" x14ac:dyDescent="0.35">
      <c r="E76" s="39"/>
      <c r="F76" s="39"/>
      <c r="G76" s="40"/>
      <c r="H76" s="40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</row>
    <row r="77" spans="5:49" x14ac:dyDescent="0.35">
      <c r="E77" s="39"/>
      <c r="F77" s="39"/>
      <c r="G77" s="40"/>
      <c r="H77" s="40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</row>
    <row r="78" spans="5:49" x14ac:dyDescent="0.35">
      <c r="E78" s="39"/>
      <c r="F78" s="39"/>
      <c r="G78" s="40"/>
      <c r="H78" s="40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</row>
    <row r="79" spans="5:49" x14ac:dyDescent="0.35">
      <c r="E79" s="39"/>
      <c r="F79" s="39"/>
      <c r="G79" s="40"/>
      <c r="H79" s="40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</row>
    <row r="80" spans="5:49" x14ac:dyDescent="0.35">
      <c r="E80" s="39"/>
      <c r="F80" s="39"/>
      <c r="G80" s="40"/>
      <c r="H80" s="40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</row>
    <row r="81" spans="5:49" x14ac:dyDescent="0.35">
      <c r="E81" s="39"/>
      <c r="F81" s="39"/>
      <c r="G81" s="40"/>
      <c r="H81" s="40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</row>
    <row r="82" spans="5:49" x14ac:dyDescent="0.35">
      <c r="E82" s="39"/>
      <c r="F82" s="39"/>
      <c r="G82" s="40"/>
      <c r="H82" s="40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</row>
    <row r="83" spans="5:49" x14ac:dyDescent="0.35">
      <c r="E83" s="39"/>
      <c r="F83" s="39"/>
      <c r="G83" s="40"/>
      <c r="H83" s="40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</row>
    <row r="84" spans="5:49" x14ac:dyDescent="0.35">
      <c r="E84" s="39"/>
      <c r="F84" s="39"/>
      <c r="G84" s="40"/>
      <c r="H84" s="40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</row>
    <row r="85" spans="5:49" x14ac:dyDescent="0.35">
      <c r="E85" s="39"/>
      <c r="F85" s="39"/>
      <c r="G85" s="40"/>
      <c r="H85" s="40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</row>
    <row r="86" spans="5:49" x14ac:dyDescent="0.35">
      <c r="E86" s="39"/>
      <c r="F86" s="39"/>
      <c r="G86" s="40"/>
      <c r="H86" s="40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</row>
    <row r="87" spans="5:49" x14ac:dyDescent="0.35">
      <c r="E87" s="39"/>
      <c r="F87" s="39"/>
      <c r="G87" s="40"/>
      <c r="H87" s="40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</row>
    <row r="88" spans="5:49" x14ac:dyDescent="0.35">
      <c r="E88" s="39"/>
      <c r="F88" s="39"/>
      <c r="G88" s="40"/>
      <c r="H88" s="40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</row>
    <row r="89" spans="5:49" x14ac:dyDescent="0.35">
      <c r="E89" s="39"/>
      <c r="F89" s="39"/>
      <c r="G89" s="40"/>
      <c r="H89" s="40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</row>
    <row r="90" spans="5:49" x14ac:dyDescent="0.35">
      <c r="E90" s="39"/>
      <c r="F90" s="39"/>
      <c r="G90" s="40"/>
      <c r="H90" s="40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</row>
    <row r="91" spans="5:49" x14ac:dyDescent="0.35">
      <c r="E91" s="39"/>
      <c r="F91" s="39"/>
      <c r="G91" s="40"/>
      <c r="H91" s="40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</row>
    <row r="92" spans="5:49" x14ac:dyDescent="0.35">
      <c r="E92" s="39"/>
      <c r="F92" s="39"/>
      <c r="G92" s="40"/>
      <c r="H92" s="40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</row>
    <row r="93" spans="5:49" x14ac:dyDescent="0.35">
      <c r="E93" s="39"/>
      <c r="F93" s="39"/>
      <c r="G93" s="40"/>
      <c r="H93" s="40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</row>
    <row r="94" spans="5:49" x14ac:dyDescent="0.35">
      <c r="E94" s="39"/>
      <c r="F94" s="39"/>
      <c r="G94" s="40"/>
      <c r="H94" s="40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</row>
    <row r="95" spans="5:49" x14ac:dyDescent="0.35">
      <c r="E95" s="39"/>
      <c r="F95" s="39"/>
      <c r="G95" s="40"/>
      <c r="H95" s="40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</row>
    <row r="96" spans="5:49" x14ac:dyDescent="0.35">
      <c r="E96" s="39"/>
      <c r="F96" s="39"/>
      <c r="G96" s="40"/>
      <c r="H96" s="40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</row>
    <row r="97" spans="5:49" x14ac:dyDescent="0.35">
      <c r="E97" s="39"/>
      <c r="F97" s="39"/>
      <c r="G97" s="40"/>
      <c r="H97" s="40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</row>
    <row r="98" spans="5:49" x14ac:dyDescent="0.35">
      <c r="E98" s="39"/>
      <c r="F98" s="39"/>
      <c r="G98" s="40"/>
      <c r="H98" s="40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</row>
    <row r="99" spans="5:49" x14ac:dyDescent="0.35">
      <c r="E99" s="39"/>
      <c r="F99" s="39"/>
      <c r="G99" s="40"/>
      <c r="H99" s="40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</row>
    <row r="100" spans="5:49" x14ac:dyDescent="0.35">
      <c r="E100" s="39"/>
      <c r="F100" s="39"/>
      <c r="G100" s="40"/>
      <c r="H100" s="40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</row>
    <row r="101" spans="5:49" x14ac:dyDescent="0.35">
      <c r="E101" s="39"/>
      <c r="F101" s="39"/>
      <c r="G101" s="40"/>
      <c r="H101" s="40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</row>
    <row r="102" spans="5:49" x14ac:dyDescent="0.35">
      <c r="E102" s="39"/>
      <c r="F102" s="39"/>
      <c r="G102" s="40"/>
      <c r="H102" s="40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</row>
    <row r="103" spans="5:49" x14ac:dyDescent="0.35">
      <c r="E103" s="39"/>
      <c r="F103" s="39"/>
      <c r="G103" s="40"/>
      <c r="H103" s="40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</row>
    <row r="104" spans="5:49" x14ac:dyDescent="0.35">
      <c r="E104" s="39"/>
      <c r="F104" s="39"/>
      <c r="G104" s="40"/>
      <c r="H104" s="40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</row>
    <row r="105" spans="5:49" x14ac:dyDescent="0.35">
      <c r="E105" s="39"/>
      <c r="F105" s="39"/>
      <c r="G105" s="40"/>
      <c r="H105" s="40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</row>
    <row r="106" spans="5:49" x14ac:dyDescent="0.35">
      <c r="E106" s="39"/>
      <c r="F106" s="39"/>
      <c r="G106" s="40"/>
      <c r="H106" s="40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</row>
    <row r="107" spans="5:49" x14ac:dyDescent="0.35">
      <c r="E107" s="39"/>
      <c r="F107" s="39"/>
      <c r="G107" s="40"/>
      <c r="H107" s="40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</row>
    <row r="108" spans="5:49" x14ac:dyDescent="0.35">
      <c r="E108" s="39"/>
      <c r="F108" s="39"/>
      <c r="G108" s="40"/>
      <c r="H108" s="40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</row>
    <row r="109" spans="5:49" x14ac:dyDescent="0.35">
      <c r="E109" s="39"/>
      <c r="F109" s="39"/>
      <c r="G109" s="40"/>
      <c r="H109" s="40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</row>
    <row r="110" spans="5:49" x14ac:dyDescent="0.35">
      <c r="E110" s="39"/>
      <c r="F110" s="39"/>
      <c r="G110" s="40"/>
      <c r="H110" s="40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</row>
    <row r="111" spans="5:49" x14ac:dyDescent="0.35">
      <c r="E111" s="39"/>
      <c r="F111" s="39"/>
      <c r="G111" s="40"/>
      <c r="H111" s="40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</row>
    <row r="112" spans="5:49" x14ac:dyDescent="0.35">
      <c r="E112" s="39"/>
      <c r="F112" s="39"/>
      <c r="G112" s="40"/>
      <c r="H112" s="40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</row>
    <row r="113" spans="5:49" x14ac:dyDescent="0.35">
      <c r="E113" s="39"/>
      <c r="F113" s="39"/>
      <c r="G113" s="40"/>
      <c r="H113" s="40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</row>
    <row r="114" spans="5:49" x14ac:dyDescent="0.35">
      <c r="E114" s="39"/>
      <c r="F114" s="39"/>
      <c r="G114" s="40"/>
      <c r="H114" s="40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</row>
    <row r="115" spans="5:49" x14ac:dyDescent="0.35">
      <c r="E115" s="39"/>
      <c r="F115" s="39"/>
      <c r="G115" s="40"/>
      <c r="H115" s="40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</row>
    <row r="116" spans="5:49" x14ac:dyDescent="0.35">
      <c r="E116" s="39"/>
      <c r="F116" s="39"/>
      <c r="G116" s="40"/>
      <c r="H116" s="40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</row>
    <row r="117" spans="5:49" x14ac:dyDescent="0.35">
      <c r="E117" s="39"/>
      <c r="F117" s="39"/>
      <c r="G117" s="40"/>
      <c r="H117" s="40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</row>
    <row r="118" spans="5:49" x14ac:dyDescent="0.35">
      <c r="E118" s="39"/>
      <c r="F118" s="39"/>
      <c r="G118" s="40"/>
      <c r="H118" s="40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</row>
    <row r="119" spans="5:49" x14ac:dyDescent="0.35">
      <c r="E119" s="39"/>
      <c r="F119" s="39"/>
      <c r="G119" s="40"/>
      <c r="H119" s="40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</row>
    <row r="120" spans="5:49" x14ac:dyDescent="0.35">
      <c r="E120" s="39"/>
      <c r="F120" s="39"/>
      <c r="G120" s="40"/>
      <c r="H120" s="40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</row>
    <row r="121" spans="5:49" x14ac:dyDescent="0.35">
      <c r="E121" s="39"/>
      <c r="F121" s="39"/>
      <c r="G121" s="40"/>
      <c r="H121" s="40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</row>
    <row r="122" spans="5:49" x14ac:dyDescent="0.35">
      <c r="E122" s="39"/>
      <c r="F122" s="39"/>
      <c r="G122" s="40"/>
      <c r="H122" s="40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</row>
    <row r="123" spans="5:49" x14ac:dyDescent="0.35">
      <c r="E123" s="39"/>
      <c r="F123" s="39"/>
      <c r="G123" s="40"/>
      <c r="H123" s="40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</row>
    <row r="124" spans="5:49" x14ac:dyDescent="0.35">
      <c r="E124" s="39"/>
      <c r="F124" s="39"/>
      <c r="G124" s="40"/>
      <c r="H124" s="40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</row>
    <row r="125" spans="5:49" x14ac:dyDescent="0.35">
      <c r="E125" s="39"/>
      <c r="F125" s="39"/>
      <c r="G125" s="40"/>
      <c r="H125" s="40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</row>
    <row r="126" spans="5:49" x14ac:dyDescent="0.35">
      <c r="E126" s="39"/>
      <c r="F126" s="39"/>
      <c r="G126" s="40"/>
      <c r="H126" s="40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</row>
    <row r="127" spans="5:49" x14ac:dyDescent="0.35">
      <c r="E127" s="39"/>
      <c r="F127" s="39"/>
      <c r="G127" s="40"/>
      <c r="H127" s="40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</row>
    <row r="128" spans="5:49" x14ac:dyDescent="0.35">
      <c r="E128" s="39"/>
      <c r="F128" s="39"/>
      <c r="G128" s="40"/>
      <c r="H128" s="40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</row>
    <row r="129" spans="5:49" x14ac:dyDescent="0.35">
      <c r="E129" s="39"/>
      <c r="F129" s="39"/>
      <c r="G129" s="40"/>
      <c r="H129" s="40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</row>
    <row r="130" spans="5:49" x14ac:dyDescent="0.35">
      <c r="E130" s="39"/>
      <c r="F130" s="39"/>
      <c r="G130" s="40"/>
      <c r="H130" s="40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</row>
    <row r="131" spans="5:49" x14ac:dyDescent="0.35">
      <c r="E131" s="39"/>
      <c r="F131" s="39"/>
      <c r="G131" s="40"/>
      <c r="H131" s="40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</row>
    <row r="132" spans="5:49" x14ac:dyDescent="0.35">
      <c r="E132" s="39"/>
      <c r="F132" s="39"/>
      <c r="G132" s="40"/>
      <c r="H132" s="40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</row>
    <row r="133" spans="5:49" x14ac:dyDescent="0.35">
      <c r="E133" s="39"/>
      <c r="F133" s="39"/>
      <c r="G133" s="40"/>
      <c r="H133" s="40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</row>
    <row r="134" spans="5:49" x14ac:dyDescent="0.35">
      <c r="E134" s="39"/>
      <c r="F134" s="39"/>
      <c r="G134" s="40"/>
      <c r="H134" s="40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</row>
    <row r="135" spans="5:49" x14ac:dyDescent="0.35">
      <c r="E135" s="39"/>
      <c r="F135" s="39"/>
      <c r="G135" s="40"/>
      <c r="H135" s="40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</row>
    <row r="136" spans="5:49" x14ac:dyDescent="0.35">
      <c r="E136" s="39"/>
      <c r="F136" s="39"/>
      <c r="G136" s="40"/>
      <c r="H136" s="40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</row>
    <row r="137" spans="5:49" x14ac:dyDescent="0.35">
      <c r="E137" s="39"/>
      <c r="F137" s="39"/>
      <c r="G137" s="40"/>
      <c r="H137" s="40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</row>
    <row r="138" spans="5:49" x14ac:dyDescent="0.35">
      <c r="E138" s="39"/>
      <c r="F138" s="39"/>
      <c r="G138" s="40"/>
      <c r="H138" s="40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</row>
    <row r="139" spans="5:49" x14ac:dyDescent="0.35">
      <c r="E139" s="39"/>
      <c r="F139" s="39"/>
      <c r="G139" s="40"/>
      <c r="H139" s="40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</row>
    <row r="140" spans="5:49" x14ac:dyDescent="0.35">
      <c r="E140" s="39"/>
      <c r="F140" s="39"/>
      <c r="G140" s="40"/>
      <c r="H140" s="40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</row>
    <row r="141" spans="5:49" x14ac:dyDescent="0.35">
      <c r="E141" s="39"/>
      <c r="F141" s="39"/>
      <c r="G141" s="40"/>
      <c r="H141" s="40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</row>
    <row r="142" spans="5:49" x14ac:dyDescent="0.35">
      <c r="E142" s="39"/>
      <c r="F142" s="39"/>
      <c r="G142" s="40"/>
      <c r="H142" s="40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</row>
    <row r="143" spans="5:49" x14ac:dyDescent="0.35">
      <c r="E143" s="39"/>
      <c r="F143" s="39"/>
      <c r="G143" s="40"/>
      <c r="H143" s="40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</row>
    <row r="144" spans="5:49" x14ac:dyDescent="0.35">
      <c r="E144" s="39"/>
      <c r="F144" s="39"/>
      <c r="G144" s="40"/>
      <c r="H144" s="40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</row>
    <row r="145" spans="5:49" x14ac:dyDescent="0.35">
      <c r="E145" s="39"/>
      <c r="F145" s="39"/>
      <c r="G145" s="40"/>
      <c r="H145" s="40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</row>
    <row r="146" spans="5:49" x14ac:dyDescent="0.35">
      <c r="E146" s="39"/>
      <c r="F146" s="39"/>
      <c r="G146" s="40"/>
      <c r="H146" s="40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</row>
    <row r="147" spans="5:49" x14ac:dyDescent="0.35">
      <c r="E147" s="39"/>
      <c r="F147" s="39"/>
      <c r="G147" s="40"/>
      <c r="H147" s="40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</row>
    <row r="148" spans="5:49" x14ac:dyDescent="0.35">
      <c r="E148" s="39"/>
      <c r="F148" s="39"/>
      <c r="G148" s="40"/>
      <c r="H148" s="40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</row>
    <row r="149" spans="5:49" x14ac:dyDescent="0.35">
      <c r="E149" s="39"/>
      <c r="F149" s="39"/>
      <c r="G149" s="40"/>
      <c r="H149" s="40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</row>
    <row r="150" spans="5:49" x14ac:dyDescent="0.35">
      <c r="E150" s="39"/>
      <c r="F150" s="39"/>
      <c r="G150" s="40"/>
      <c r="H150" s="40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</row>
    <row r="151" spans="5:49" x14ac:dyDescent="0.35">
      <c r="E151" s="39"/>
      <c r="F151" s="39"/>
      <c r="G151" s="40"/>
      <c r="H151" s="40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</row>
    <row r="152" spans="5:49" x14ac:dyDescent="0.35">
      <c r="E152" s="39"/>
      <c r="F152" s="39"/>
      <c r="G152" s="40"/>
      <c r="H152" s="40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</row>
    <row r="153" spans="5:49" x14ac:dyDescent="0.35">
      <c r="E153" s="39"/>
      <c r="F153" s="39"/>
      <c r="G153" s="40"/>
      <c r="H153" s="40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</row>
    <row r="154" spans="5:49" x14ac:dyDescent="0.35">
      <c r="E154" s="39"/>
      <c r="F154" s="39"/>
      <c r="G154" s="40"/>
      <c r="H154" s="40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</row>
    <row r="155" spans="5:49" x14ac:dyDescent="0.35">
      <c r="E155" s="39"/>
      <c r="F155" s="39"/>
      <c r="G155" s="40"/>
      <c r="H155" s="40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</row>
    <row r="156" spans="5:49" x14ac:dyDescent="0.35">
      <c r="E156" s="39"/>
      <c r="F156" s="39"/>
      <c r="G156" s="40"/>
      <c r="H156" s="40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</row>
    <row r="157" spans="5:49" x14ac:dyDescent="0.35">
      <c r="E157" s="39"/>
      <c r="F157" s="39"/>
      <c r="G157" s="40"/>
      <c r="H157" s="40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</row>
    <row r="158" spans="5:49" x14ac:dyDescent="0.35">
      <c r="E158" s="39"/>
      <c r="F158" s="39"/>
      <c r="G158" s="40"/>
      <c r="H158" s="40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</row>
    <row r="159" spans="5:49" x14ac:dyDescent="0.35">
      <c r="E159" s="39"/>
      <c r="F159" s="39"/>
      <c r="G159" s="40"/>
      <c r="H159" s="40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</row>
    <row r="160" spans="5:49" x14ac:dyDescent="0.35">
      <c r="E160" s="39"/>
      <c r="F160" s="39"/>
      <c r="G160" s="40"/>
      <c r="H160" s="40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</row>
    <row r="161" spans="5:49" x14ac:dyDescent="0.35">
      <c r="E161" s="39"/>
      <c r="F161" s="39"/>
      <c r="G161" s="40"/>
      <c r="H161" s="40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</row>
    <row r="162" spans="5:49" x14ac:dyDescent="0.35">
      <c r="E162" s="39"/>
      <c r="F162" s="39"/>
      <c r="G162" s="40"/>
      <c r="H162" s="40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</row>
    <row r="163" spans="5:49" x14ac:dyDescent="0.35">
      <c r="E163" s="39"/>
      <c r="F163" s="39"/>
      <c r="G163" s="40"/>
      <c r="H163" s="40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</row>
    <row r="164" spans="5:49" x14ac:dyDescent="0.35">
      <c r="E164" s="39"/>
      <c r="F164" s="39"/>
      <c r="G164" s="40"/>
      <c r="H164" s="40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</row>
    <row r="165" spans="5:49" x14ac:dyDescent="0.35">
      <c r="E165" s="39"/>
      <c r="F165" s="39"/>
      <c r="G165" s="40"/>
      <c r="H165" s="40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</row>
    <row r="166" spans="5:49" x14ac:dyDescent="0.35">
      <c r="E166" s="39"/>
      <c r="F166" s="39"/>
      <c r="G166" s="40"/>
      <c r="H166" s="40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</row>
    <row r="167" spans="5:49" x14ac:dyDescent="0.35">
      <c r="E167" s="39"/>
      <c r="F167" s="39"/>
      <c r="G167" s="40"/>
      <c r="H167" s="40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</row>
    <row r="168" spans="5:49" x14ac:dyDescent="0.35">
      <c r="E168" s="39"/>
      <c r="F168" s="39"/>
      <c r="G168" s="40"/>
      <c r="H168" s="40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</row>
    <row r="169" spans="5:49" x14ac:dyDescent="0.35">
      <c r="E169" s="39"/>
      <c r="F169" s="39"/>
      <c r="G169" s="40"/>
      <c r="H169" s="40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</row>
    <row r="170" spans="5:49" x14ac:dyDescent="0.35">
      <c r="E170" s="39"/>
      <c r="F170" s="39"/>
      <c r="G170" s="40"/>
      <c r="H170" s="40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</row>
    <row r="171" spans="5:49" x14ac:dyDescent="0.35">
      <c r="E171" s="39"/>
      <c r="F171" s="39"/>
      <c r="G171" s="40"/>
      <c r="H171" s="40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</row>
    <row r="172" spans="5:49" x14ac:dyDescent="0.35">
      <c r="E172" s="39"/>
      <c r="F172" s="39"/>
      <c r="G172" s="40"/>
      <c r="H172" s="40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</row>
    <row r="173" spans="5:49" x14ac:dyDescent="0.35">
      <c r="E173" s="39"/>
      <c r="F173" s="39"/>
      <c r="G173" s="40"/>
      <c r="H173" s="40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</row>
    <row r="174" spans="5:49" x14ac:dyDescent="0.35">
      <c r="E174" s="39"/>
      <c r="F174" s="39"/>
      <c r="G174" s="40"/>
      <c r="H174" s="40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</row>
    <row r="175" spans="5:49" x14ac:dyDescent="0.35">
      <c r="E175" s="39"/>
      <c r="F175" s="39"/>
      <c r="G175" s="40"/>
      <c r="H175" s="40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</row>
    <row r="176" spans="5:49" x14ac:dyDescent="0.35">
      <c r="E176" s="39"/>
      <c r="F176" s="39"/>
      <c r="G176" s="40"/>
      <c r="H176" s="40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</row>
    <row r="177" spans="5:49" x14ac:dyDescent="0.35">
      <c r="E177" s="39"/>
      <c r="F177" s="39"/>
      <c r="G177" s="40"/>
      <c r="H177" s="40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</row>
    <row r="178" spans="5:49" x14ac:dyDescent="0.35">
      <c r="E178" s="39"/>
      <c r="F178" s="39"/>
      <c r="G178" s="40"/>
      <c r="H178" s="40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</row>
    <row r="179" spans="5:49" x14ac:dyDescent="0.35">
      <c r="E179" s="39"/>
      <c r="F179" s="39"/>
      <c r="G179" s="40"/>
      <c r="H179" s="40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</row>
    <row r="180" spans="5:49" x14ac:dyDescent="0.35">
      <c r="E180" s="39"/>
      <c r="F180" s="39"/>
      <c r="G180" s="40"/>
      <c r="H180" s="40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</row>
    <row r="181" spans="5:49" x14ac:dyDescent="0.35">
      <c r="E181" s="39"/>
      <c r="F181" s="39"/>
      <c r="G181" s="40"/>
      <c r="H181" s="40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</row>
    <row r="182" spans="5:49" x14ac:dyDescent="0.35">
      <c r="E182" s="39"/>
      <c r="F182" s="39"/>
      <c r="G182" s="40"/>
      <c r="H182" s="40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</row>
    <row r="183" spans="5:49" x14ac:dyDescent="0.35">
      <c r="E183" s="39"/>
      <c r="F183" s="39"/>
      <c r="G183" s="40"/>
      <c r="H183" s="40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</row>
    <row r="184" spans="5:49" x14ac:dyDescent="0.35">
      <c r="E184" s="39"/>
      <c r="F184" s="39"/>
      <c r="G184" s="40"/>
      <c r="H184" s="40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</row>
    <row r="185" spans="5:49" x14ac:dyDescent="0.35">
      <c r="E185" s="39"/>
      <c r="F185" s="39"/>
      <c r="G185" s="40"/>
      <c r="H185" s="40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</row>
    <row r="186" spans="5:49" x14ac:dyDescent="0.35">
      <c r="E186" s="39"/>
      <c r="F186" s="39"/>
      <c r="G186" s="40"/>
      <c r="H186" s="40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</row>
    <row r="187" spans="5:49" x14ac:dyDescent="0.35">
      <c r="E187" s="39"/>
      <c r="F187" s="39"/>
      <c r="G187" s="40"/>
      <c r="H187" s="40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</row>
    <row r="188" spans="5:49" x14ac:dyDescent="0.35">
      <c r="E188" s="39"/>
      <c r="F188" s="39"/>
      <c r="G188" s="40"/>
      <c r="H188" s="40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</row>
    <row r="189" spans="5:49" x14ac:dyDescent="0.35">
      <c r="E189" s="39"/>
      <c r="F189" s="39"/>
      <c r="G189" s="40"/>
      <c r="H189" s="40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</row>
    <row r="190" spans="5:49" x14ac:dyDescent="0.35">
      <c r="E190" s="39"/>
      <c r="F190" s="39"/>
      <c r="G190" s="40"/>
      <c r="H190" s="40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</row>
    <row r="191" spans="5:49" x14ac:dyDescent="0.35">
      <c r="E191" s="39"/>
      <c r="F191" s="39"/>
      <c r="G191" s="40"/>
      <c r="H191" s="40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</row>
    <row r="192" spans="5:49" x14ac:dyDescent="0.35">
      <c r="E192" s="39"/>
      <c r="F192" s="39"/>
      <c r="G192" s="40"/>
      <c r="H192" s="40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</row>
    <row r="193" spans="5:49" x14ac:dyDescent="0.35">
      <c r="E193" s="39"/>
      <c r="F193" s="39"/>
      <c r="G193" s="40"/>
      <c r="H193" s="40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</row>
    <row r="194" spans="5:49" x14ac:dyDescent="0.35">
      <c r="E194" s="39"/>
      <c r="F194" s="39"/>
      <c r="G194" s="40"/>
      <c r="H194" s="40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</row>
    <row r="195" spans="5:49" x14ac:dyDescent="0.35">
      <c r="E195" s="39"/>
      <c r="F195" s="39"/>
      <c r="G195" s="40"/>
      <c r="H195" s="40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</row>
    <row r="196" spans="5:49" x14ac:dyDescent="0.35">
      <c r="E196" s="39"/>
      <c r="F196" s="39"/>
      <c r="G196" s="40"/>
      <c r="H196" s="40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</row>
    <row r="197" spans="5:49" x14ac:dyDescent="0.35">
      <c r="E197" s="39"/>
      <c r="F197" s="39"/>
      <c r="G197" s="40"/>
      <c r="H197" s="40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</row>
    <row r="198" spans="5:49" x14ac:dyDescent="0.35">
      <c r="E198" s="39"/>
      <c r="F198" s="39"/>
      <c r="G198" s="40"/>
      <c r="H198" s="40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</row>
    <row r="199" spans="5:49" x14ac:dyDescent="0.35">
      <c r="E199" s="39"/>
      <c r="F199" s="39"/>
      <c r="G199" s="40"/>
      <c r="H199" s="40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</row>
    <row r="200" spans="5:49" x14ac:dyDescent="0.35">
      <c r="E200" s="39"/>
      <c r="F200" s="39"/>
      <c r="G200" s="40"/>
      <c r="H200" s="40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</row>
    <row r="201" spans="5:49" x14ac:dyDescent="0.35">
      <c r="E201" s="39"/>
      <c r="F201" s="39"/>
      <c r="G201" s="40"/>
      <c r="H201" s="40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</row>
    <row r="202" spans="5:49" x14ac:dyDescent="0.35">
      <c r="E202" s="39"/>
      <c r="F202" s="39"/>
      <c r="G202" s="40"/>
      <c r="H202" s="40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</row>
    <row r="203" spans="5:49" x14ac:dyDescent="0.35">
      <c r="E203" s="39"/>
      <c r="F203" s="39"/>
      <c r="G203" s="40"/>
      <c r="H203" s="40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</row>
    <row r="204" spans="5:49" x14ac:dyDescent="0.35">
      <c r="E204" s="39"/>
      <c r="F204" s="39"/>
      <c r="G204" s="40"/>
      <c r="H204" s="40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</row>
    <row r="205" spans="5:49" x14ac:dyDescent="0.35">
      <c r="E205" s="39"/>
      <c r="F205" s="39"/>
      <c r="G205" s="40"/>
      <c r="H205" s="40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</row>
    <row r="206" spans="5:49" x14ac:dyDescent="0.35">
      <c r="E206" s="39"/>
      <c r="F206" s="39"/>
      <c r="G206" s="40"/>
      <c r="H206" s="40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</row>
    <row r="207" spans="5:49" x14ac:dyDescent="0.35">
      <c r="E207" s="39"/>
      <c r="F207" s="39"/>
      <c r="G207" s="40"/>
      <c r="H207" s="40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</row>
    <row r="208" spans="5:49" x14ac:dyDescent="0.35">
      <c r="E208" s="39"/>
      <c r="F208" s="39"/>
      <c r="G208" s="40"/>
      <c r="H208" s="40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</row>
    <row r="209" spans="5:49" x14ac:dyDescent="0.35">
      <c r="E209" s="39"/>
      <c r="F209" s="39"/>
      <c r="G209" s="40"/>
      <c r="H209" s="40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</row>
    <row r="210" spans="5:49" x14ac:dyDescent="0.35">
      <c r="E210" s="39"/>
      <c r="F210" s="39"/>
      <c r="G210" s="40"/>
      <c r="H210" s="40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</row>
    <row r="211" spans="5:49" x14ac:dyDescent="0.35">
      <c r="E211" s="39"/>
      <c r="F211" s="39"/>
      <c r="G211" s="40"/>
      <c r="H211" s="40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</row>
    <row r="212" spans="5:49" x14ac:dyDescent="0.35">
      <c r="E212" s="39"/>
      <c r="F212" s="39"/>
      <c r="G212" s="40"/>
      <c r="H212" s="40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</row>
    <row r="213" spans="5:49" x14ac:dyDescent="0.35">
      <c r="E213" s="39"/>
      <c r="F213" s="39"/>
      <c r="G213" s="40"/>
      <c r="H213" s="40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</row>
    <row r="214" spans="5:49" x14ac:dyDescent="0.35">
      <c r="E214" s="39"/>
      <c r="F214" s="39"/>
      <c r="G214" s="40"/>
      <c r="H214" s="40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</row>
    <row r="215" spans="5:49" x14ac:dyDescent="0.35">
      <c r="E215" s="39"/>
      <c r="F215" s="39"/>
      <c r="G215" s="40"/>
      <c r="H215" s="40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</row>
    <row r="216" spans="5:49" x14ac:dyDescent="0.35">
      <c r="E216" s="39"/>
      <c r="F216" s="39"/>
      <c r="G216" s="40"/>
      <c r="H216" s="40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</row>
    <row r="217" spans="5:49" x14ac:dyDescent="0.35">
      <c r="E217" s="39"/>
      <c r="F217" s="39"/>
      <c r="G217" s="40"/>
      <c r="H217" s="40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</row>
    <row r="218" spans="5:49" x14ac:dyDescent="0.35">
      <c r="E218" s="39"/>
      <c r="F218" s="39"/>
      <c r="G218" s="40"/>
      <c r="H218" s="40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</row>
    <row r="219" spans="5:49" x14ac:dyDescent="0.35">
      <c r="E219" s="39"/>
      <c r="F219" s="39"/>
      <c r="G219" s="40"/>
      <c r="H219" s="40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</row>
    <row r="220" spans="5:49" x14ac:dyDescent="0.35">
      <c r="E220" s="39"/>
      <c r="F220" s="39"/>
      <c r="G220" s="40"/>
      <c r="H220" s="40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</row>
    <row r="221" spans="5:49" x14ac:dyDescent="0.35">
      <c r="E221" s="39"/>
      <c r="F221" s="39"/>
      <c r="G221" s="40"/>
      <c r="H221" s="40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</row>
    <row r="222" spans="5:49" x14ac:dyDescent="0.35">
      <c r="E222" s="39"/>
      <c r="F222" s="39"/>
      <c r="G222" s="40"/>
      <c r="H222" s="40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</row>
    <row r="223" spans="5:49" x14ac:dyDescent="0.35">
      <c r="E223" s="39"/>
      <c r="F223" s="39"/>
      <c r="G223" s="40"/>
      <c r="H223" s="40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</row>
    <row r="224" spans="5:49" x14ac:dyDescent="0.35">
      <c r="E224" s="39"/>
      <c r="F224" s="39"/>
      <c r="G224" s="40"/>
      <c r="H224" s="40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</row>
    <row r="225" spans="5:49" x14ac:dyDescent="0.35">
      <c r="E225" s="39"/>
      <c r="F225" s="39"/>
      <c r="G225" s="40"/>
      <c r="H225" s="40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</row>
    <row r="226" spans="5:49" x14ac:dyDescent="0.35">
      <c r="E226" s="39"/>
      <c r="F226" s="39"/>
      <c r="G226" s="40"/>
      <c r="H226" s="40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</row>
    <row r="227" spans="5:49" x14ac:dyDescent="0.35">
      <c r="E227" s="39"/>
      <c r="F227" s="39"/>
      <c r="G227" s="40"/>
      <c r="H227" s="40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</row>
    <row r="228" spans="5:49" x14ac:dyDescent="0.35">
      <c r="E228" s="39"/>
      <c r="F228" s="39"/>
      <c r="G228" s="40"/>
      <c r="H228" s="40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</row>
    <row r="229" spans="5:49" x14ac:dyDescent="0.35">
      <c r="E229" s="39"/>
      <c r="F229" s="39"/>
      <c r="G229" s="40"/>
      <c r="H229" s="40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</row>
    <row r="230" spans="5:49" x14ac:dyDescent="0.35">
      <c r="E230" s="39"/>
      <c r="F230" s="39"/>
      <c r="G230" s="40"/>
      <c r="H230" s="40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</row>
    <row r="231" spans="5:49" x14ac:dyDescent="0.35">
      <c r="E231" s="39"/>
      <c r="F231" s="39"/>
      <c r="G231" s="40"/>
      <c r="H231" s="40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</row>
    <row r="232" spans="5:49" x14ac:dyDescent="0.35">
      <c r="E232" s="39"/>
      <c r="F232" s="39"/>
      <c r="G232" s="40"/>
      <c r="H232" s="40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</row>
    <row r="233" spans="5:49" x14ac:dyDescent="0.35">
      <c r="E233" s="39"/>
      <c r="F233" s="39"/>
      <c r="G233" s="40"/>
      <c r="H233" s="40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</row>
    <row r="234" spans="5:49" x14ac:dyDescent="0.35">
      <c r="E234" s="39"/>
      <c r="F234" s="39"/>
      <c r="G234" s="40"/>
      <c r="H234" s="40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</row>
    <row r="235" spans="5:49" x14ac:dyDescent="0.35">
      <c r="E235" s="39"/>
      <c r="F235" s="39"/>
      <c r="G235" s="40"/>
      <c r="H235" s="40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</row>
    <row r="236" spans="5:49" x14ac:dyDescent="0.35">
      <c r="E236" s="39"/>
      <c r="F236" s="39"/>
      <c r="G236" s="40"/>
      <c r="H236" s="40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</row>
    <row r="237" spans="5:49" x14ac:dyDescent="0.35">
      <c r="E237" s="39"/>
      <c r="F237" s="39"/>
      <c r="G237" s="40"/>
      <c r="H237" s="40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</row>
    <row r="238" spans="5:49" x14ac:dyDescent="0.35">
      <c r="E238" s="39"/>
      <c r="F238" s="39"/>
      <c r="G238" s="40"/>
      <c r="H238" s="40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</row>
    <row r="239" spans="5:49" x14ac:dyDescent="0.35">
      <c r="E239" s="39"/>
      <c r="F239" s="39"/>
      <c r="G239" s="40"/>
      <c r="H239" s="40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</row>
    <row r="240" spans="5:49" x14ac:dyDescent="0.35">
      <c r="E240" s="39"/>
      <c r="F240" s="39"/>
      <c r="G240" s="40"/>
      <c r="H240" s="40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</row>
    <row r="241" spans="5:49" x14ac:dyDescent="0.35">
      <c r="E241" s="39"/>
      <c r="F241" s="39"/>
      <c r="G241" s="40"/>
      <c r="H241" s="40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</row>
    <row r="242" spans="5:49" x14ac:dyDescent="0.35">
      <c r="E242" s="39"/>
      <c r="F242" s="39"/>
      <c r="G242" s="40"/>
      <c r="H242" s="40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</row>
    <row r="243" spans="5:49" x14ac:dyDescent="0.35">
      <c r="E243" s="39"/>
      <c r="F243" s="39"/>
      <c r="G243" s="40"/>
      <c r="H243" s="40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</row>
    <row r="244" spans="5:49" x14ac:dyDescent="0.35">
      <c r="E244" s="39"/>
      <c r="F244" s="39"/>
      <c r="G244" s="40"/>
      <c r="H244" s="40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</row>
    <row r="245" spans="5:49" x14ac:dyDescent="0.35">
      <c r="E245" s="39"/>
      <c r="F245" s="39"/>
      <c r="G245" s="40"/>
      <c r="H245" s="40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</row>
    <row r="246" spans="5:49" x14ac:dyDescent="0.35">
      <c r="E246" s="39"/>
      <c r="F246" s="39"/>
      <c r="G246" s="40"/>
      <c r="H246" s="40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</row>
    <row r="247" spans="5:49" x14ac:dyDescent="0.35">
      <c r="E247" s="39"/>
      <c r="F247" s="39"/>
      <c r="G247" s="40"/>
      <c r="H247" s="40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</row>
    <row r="248" spans="5:49" x14ac:dyDescent="0.35">
      <c r="E248" s="39"/>
      <c r="F248" s="39"/>
      <c r="G248" s="40"/>
      <c r="H248" s="40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</row>
    <row r="249" spans="5:49" x14ac:dyDescent="0.35">
      <c r="E249" s="39"/>
      <c r="F249" s="39"/>
      <c r="G249" s="40"/>
      <c r="H249" s="40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</row>
    <row r="250" spans="5:49" x14ac:dyDescent="0.35">
      <c r="E250" s="39"/>
      <c r="F250" s="39"/>
      <c r="G250" s="40"/>
      <c r="H250" s="40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</row>
    <row r="251" spans="5:49" x14ac:dyDescent="0.35">
      <c r="E251" s="39"/>
      <c r="F251" s="39"/>
      <c r="G251" s="40"/>
      <c r="H251" s="40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</row>
    <row r="252" spans="5:49" x14ac:dyDescent="0.35">
      <c r="E252" s="39"/>
      <c r="F252" s="39"/>
      <c r="G252" s="40"/>
      <c r="H252" s="40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</row>
    <row r="253" spans="5:49" x14ac:dyDescent="0.35">
      <c r="E253" s="39"/>
      <c r="F253" s="39"/>
      <c r="G253" s="40"/>
      <c r="H253" s="40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</row>
    <row r="254" spans="5:49" x14ac:dyDescent="0.35">
      <c r="E254" s="39"/>
      <c r="F254" s="39"/>
      <c r="G254" s="40"/>
      <c r="H254" s="40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</row>
    <row r="255" spans="5:49" x14ac:dyDescent="0.35">
      <c r="E255" s="39"/>
      <c r="F255" s="39"/>
      <c r="G255" s="40"/>
      <c r="H255" s="40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</row>
    <row r="256" spans="5:49" x14ac:dyDescent="0.35">
      <c r="E256" s="39"/>
      <c r="F256" s="39"/>
      <c r="G256" s="40"/>
      <c r="H256" s="40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</row>
    <row r="257" spans="5:49" x14ac:dyDescent="0.35">
      <c r="E257" s="39"/>
      <c r="F257" s="39"/>
      <c r="G257" s="40"/>
      <c r="H257" s="40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</row>
    <row r="258" spans="5:49" x14ac:dyDescent="0.35">
      <c r="E258" s="39"/>
      <c r="F258" s="39"/>
      <c r="G258" s="40"/>
      <c r="H258" s="40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</row>
    <row r="259" spans="5:49" x14ac:dyDescent="0.35">
      <c r="E259" s="39"/>
      <c r="F259" s="39"/>
      <c r="G259" s="40"/>
      <c r="H259" s="40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</row>
    <row r="260" spans="5:49" x14ac:dyDescent="0.35">
      <c r="E260" s="39"/>
      <c r="F260" s="39"/>
      <c r="G260" s="40"/>
      <c r="H260" s="40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</row>
    <row r="261" spans="5:49" x14ac:dyDescent="0.35">
      <c r="E261" s="39"/>
      <c r="F261" s="39"/>
      <c r="G261" s="40"/>
      <c r="H261" s="40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</row>
    <row r="262" spans="5:49" x14ac:dyDescent="0.35">
      <c r="E262" s="39"/>
      <c r="F262" s="39"/>
      <c r="G262" s="40"/>
      <c r="H262" s="40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</row>
    <row r="263" spans="5:49" x14ac:dyDescent="0.35">
      <c r="E263" s="39"/>
      <c r="F263" s="39"/>
      <c r="G263" s="40"/>
      <c r="H263" s="40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</row>
    <row r="264" spans="5:49" x14ac:dyDescent="0.35">
      <c r="E264" s="39"/>
      <c r="F264" s="39"/>
      <c r="G264" s="40"/>
      <c r="H264" s="40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</row>
    <row r="265" spans="5:49" x14ac:dyDescent="0.35">
      <c r="E265" s="39"/>
      <c r="F265" s="39"/>
      <c r="G265" s="40"/>
      <c r="H265" s="40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</row>
    <row r="266" spans="5:49" x14ac:dyDescent="0.35">
      <c r="E266" s="39"/>
      <c r="F266" s="39"/>
      <c r="G266" s="40"/>
      <c r="H266" s="40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</row>
    <row r="267" spans="5:49" x14ac:dyDescent="0.35">
      <c r="E267" s="39"/>
      <c r="F267" s="39"/>
      <c r="G267" s="40"/>
      <c r="H267" s="40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</row>
    <row r="268" spans="5:49" x14ac:dyDescent="0.35">
      <c r="E268" s="39"/>
      <c r="F268" s="39"/>
      <c r="G268" s="40"/>
      <c r="H268" s="40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</row>
    <row r="269" spans="5:49" x14ac:dyDescent="0.35">
      <c r="E269" s="39"/>
      <c r="F269" s="39"/>
      <c r="G269" s="40"/>
      <c r="H269" s="40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</row>
    <row r="270" spans="5:49" x14ac:dyDescent="0.35">
      <c r="E270" s="39"/>
      <c r="F270" s="39"/>
      <c r="G270" s="40"/>
      <c r="H270" s="40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</row>
    <row r="271" spans="5:49" x14ac:dyDescent="0.35">
      <c r="E271" s="39"/>
      <c r="F271" s="39"/>
      <c r="G271" s="40"/>
      <c r="H271" s="40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</row>
    <row r="272" spans="5:49" x14ac:dyDescent="0.35">
      <c r="E272" s="39"/>
      <c r="F272" s="39"/>
      <c r="G272" s="40"/>
      <c r="H272" s="40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</row>
    <row r="273" spans="5:49" x14ac:dyDescent="0.35">
      <c r="E273" s="39"/>
      <c r="F273" s="39"/>
      <c r="G273" s="40"/>
      <c r="H273" s="40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</row>
    <row r="274" spans="5:49" x14ac:dyDescent="0.35">
      <c r="E274" s="39"/>
      <c r="F274" s="39"/>
      <c r="G274" s="40"/>
      <c r="H274" s="40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</row>
    <row r="275" spans="5:49" x14ac:dyDescent="0.35">
      <c r="E275" s="39"/>
      <c r="F275" s="39"/>
      <c r="G275" s="40"/>
      <c r="H275" s="40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</row>
    <row r="276" spans="5:49" x14ac:dyDescent="0.35">
      <c r="E276" s="39"/>
      <c r="F276" s="39"/>
      <c r="G276" s="40"/>
      <c r="H276" s="40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</row>
    <row r="277" spans="5:49" x14ac:dyDescent="0.35">
      <c r="E277" s="39"/>
      <c r="F277" s="39"/>
      <c r="G277" s="40"/>
      <c r="H277" s="40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</row>
    <row r="278" spans="5:49" x14ac:dyDescent="0.35">
      <c r="E278" s="39"/>
      <c r="F278" s="39"/>
      <c r="G278" s="40"/>
      <c r="H278" s="40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</row>
    <row r="279" spans="5:49" x14ac:dyDescent="0.35">
      <c r="E279" s="39"/>
      <c r="F279" s="39"/>
      <c r="G279" s="40"/>
      <c r="H279" s="40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</row>
    <row r="280" spans="5:49" x14ac:dyDescent="0.35">
      <c r="E280" s="39"/>
      <c r="F280" s="39"/>
      <c r="G280" s="40"/>
      <c r="H280" s="40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</row>
    <row r="281" spans="5:49" x14ac:dyDescent="0.35">
      <c r="E281" s="39"/>
      <c r="F281" s="39"/>
      <c r="G281" s="40"/>
      <c r="H281" s="40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</row>
    <row r="282" spans="5:49" x14ac:dyDescent="0.35">
      <c r="E282" s="39"/>
      <c r="F282" s="39"/>
      <c r="G282" s="40"/>
      <c r="H282" s="40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</row>
    <row r="283" spans="5:49" x14ac:dyDescent="0.35">
      <c r="E283" s="39"/>
      <c r="F283" s="39"/>
      <c r="G283" s="40"/>
      <c r="H283" s="40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</row>
    <row r="284" spans="5:49" x14ac:dyDescent="0.35">
      <c r="E284" s="39"/>
      <c r="F284" s="39"/>
      <c r="G284" s="40"/>
      <c r="H284" s="40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</row>
    <row r="285" spans="5:49" x14ac:dyDescent="0.35">
      <c r="E285" s="39"/>
      <c r="F285" s="39"/>
      <c r="G285" s="40"/>
      <c r="H285" s="40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</row>
    <row r="286" spans="5:49" x14ac:dyDescent="0.35">
      <c r="E286" s="39"/>
      <c r="F286" s="39"/>
      <c r="G286" s="40"/>
      <c r="H286" s="40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</row>
    <row r="287" spans="5:49" x14ac:dyDescent="0.35">
      <c r="E287" s="39"/>
      <c r="F287" s="39"/>
      <c r="G287" s="40"/>
      <c r="H287" s="40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</row>
    <row r="288" spans="5:49" x14ac:dyDescent="0.35">
      <c r="E288" s="39"/>
      <c r="F288" s="39"/>
      <c r="G288" s="40"/>
      <c r="H288" s="40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</row>
    <row r="289" spans="5:49" x14ac:dyDescent="0.35">
      <c r="E289" s="39"/>
      <c r="F289" s="39"/>
      <c r="G289" s="40"/>
      <c r="H289" s="40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</row>
    <row r="290" spans="5:49" x14ac:dyDescent="0.35">
      <c r="E290" s="39"/>
      <c r="F290" s="39"/>
      <c r="G290" s="40"/>
      <c r="H290" s="40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</row>
    <row r="291" spans="5:49" x14ac:dyDescent="0.35">
      <c r="E291" s="39"/>
      <c r="F291" s="39"/>
      <c r="G291" s="40"/>
      <c r="H291" s="40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</row>
    <row r="292" spans="5:49" x14ac:dyDescent="0.35">
      <c r="E292" s="39"/>
      <c r="F292" s="39"/>
      <c r="G292" s="40"/>
      <c r="H292" s="40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</row>
    <row r="293" spans="5:49" x14ac:dyDescent="0.35">
      <c r="E293" s="39"/>
      <c r="F293" s="39"/>
      <c r="G293" s="40"/>
      <c r="H293" s="40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</row>
    <row r="294" spans="5:49" x14ac:dyDescent="0.35">
      <c r="E294" s="39"/>
      <c r="F294" s="39"/>
      <c r="G294" s="40"/>
      <c r="H294" s="40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</row>
    <row r="295" spans="5:49" x14ac:dyDescent="0.35">
      <c r="E295" s="39"/>
      <c r="F295" s="39"/>
      <c r="G295" s="40"/>
      <c r="H295" s="40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</row>
    <row r="296" spans="5:49" x14ac:dyDescent="0.35">
      <c r="E296" s="39"/>
      <c r="F296" s="39"/>
      <c r="G296" s="40"/>
      <c r="H296" s="40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</row>
    <row r="297" spans="5:49" x14ac:dyDescent="0.35">
      <c r="E297" s="39"/>
      <c r="F297" s="39"/>
      <c r="G297" s="40"/>
      <c r="H297" s="40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</row>
    <row r="298" spans="5:49" x14ac:dyDescent="0.35">
      <c r="E298" s="39"/>
      <c r="F298" s="39"/>
      <c r="G298" s="40"/>
      <c r="H298" s="40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</row>
    <row r="299" spans="5:49" x14ac:dyDescent="0.35">
      <c r="E299" s="39"/>
      <c r="F299" s="39"/>
      <c r="G299" s="40"/>
      <c r="H299" s="40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</row>
    <row r="300" spans="5:49" x14ac:dyDescent="0.35">
      <c r="E300" s="39"/>
      <c r="F300" s="39"/>
      <c r="G300" s="40"/>
      <c r="H300" s="40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</row>
    <row r="301" spans="5:49" x14ac:dyDescent="0.35">
      <c r="E301" s="39"/>
      <c r="F301" s="39"/>
      <c r="G301" s="40"/>
      <c r="H301" s="40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</row>
    <row r="302" spans="5:49" x14ac:dyDescent="0.35">
      <c r="E302" s="39"/>
      <c r="F302" s="39"/>
      <c r="G302" s="40"/>
      <c r="H302" s="40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</row>
    <row r="303" spans="5:49" x14ac:dyDescent="0.35">
      <c r="E303" s="39"/>
      <c r="F303" s="39"/>
      <c r="G303" s="40"/>
      <c r="H303" s="40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</row>
    <row r="304" spans="5:49" x14ac:dyDescent="0.35">
      <c r="E304" s="39"/>
      <c r="F304" s="39"/>
      <c r="G304" s="40"/>
      <c r="H304" s="40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</row>
    <row r="305" spans="5:49" x14ac:dyDescent="0.35">
      <c r="E305" s="39"/>
      <c r="F305" s="39"/>
      <c r="G305" s="40"/>
      <c r="H305" s="40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</row>
    <row r="306" spans="5:49" x14ac:dyDescent="0.35">
      <c r="E306" s="39"/>
      <c r="F306" s="39"/>
      <c r="G306" s="40"/>
      <c r="H306" s="40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</row>
    <row r="307" spans="5:49" x14ac:dyDescent="0.35">
      <c r="E307" s="39"/>
      <c r="F307" s="39"/>
      <c r="G307" s="40"/>
      <c r="H307" s="40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</row>
    <row r="308" spans="5:49" x14ac:dyDescent="0.35">
      <c r="E308" s="39"/>
      <c r="F308" s="39"/>
      <c r="G308" s="40"/>
      <c r="H308" s="40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</row>
    <row r="309" spans="5:49" x14ac:dyDescent="0.35">
      <c r="E309" s="39"/>
      <c r="F309" s="39"/>
      <c r="G309" s="40"/>
      <c r="H309" s="40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</row>
    <row r="310" spans="5:49" x14ac:dyDescent="0.35">
      <c r="E310" s="39"/>
      <c r="F310" s="39"/>
      <c r="G310" s="40"/>
      <c r="H310" s="40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</row>
    <row r="311" spans="5:49" x14ac:dyDescent="0.35">
      <c r="E311" s="39"/>
      <c r="F311" s="39"/>
      <c r="G311" s="40"/>
      <c r="H311" s="40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</row>
    <row r="312" spans="5:49" x14ac:dyDescent="0.35">
      <c r="E312" s="39"/>
      <c r="F312" s="39"/>
      <c r="G312" s="40"/>
      <c r="H312" s="40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</row>
    <row r="313" spans="5:49" x14ac:dyDescent="0.35">
      <c r="E313" s="39"/>
      <c r="F313" s="39"/>
      <c r="G313" s="40"/>
      <c r="H313" s="40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</row>
    <row r="314" spans="5:49" x14ac:dyDescent="0.35">
      <c r="E314" s="39"/>
      <c r="F314" s="39"/>
      <c r="G314" s="40"/>
      <c r="H314" s="40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</row>
    <row r="315" spans="5:49" x14ac:dyDescent="0.35">
      <c r="E315" s="39"/>
      <c r="F315" s="39"/>
      <c r="G315" s="40"/>
      <c r="H315" s="40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</row>
    <row r="316" spans="5:49" x14ac:dyDescent="0.35">
      <c r="E316" s="39"/>
      <c r="F316" s="39"/>
      <c r="G316" s="40"/>
      <c r="H316" s="40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</row>
    <row r="317" spans="5:49" x14ac:dyDescent="0.35">
      <c r="E317" s="39"/>
      <c r="F317" s="39"/>
      <c r="G317" s="40"/>
      <c r="H317" s="40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</row>
    <row r="318" spans="5:49" x14ac:dyDescent="0.35">
      <c r="E318" s="39"/>
      <c r="F318" s="39"/>
      <c r="G318" s="40"/>
      <c r="H318" s="40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</row>
    <row r="319" spans="5:49" x14ac:dyDescent="0.35">
      <c r="E319" s="39"/>
      <c r="F319" s="39"/>
      <c r="G319" s="40"/>
      <c r="H319" s="40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</row>
    <row r="320" spans="5:49" x14ac:dyDescent="0.35">
      <c r="E320" s="39"/>
      <c r="F320" s="39"/>
      <c r="G320" s="40"/>
      <c r="H320" s="40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</row>
    <row r="321" spans="5:49" x14ac:dyDescent="0.35">
      <c r="E321" s="39"/>
      <c r="F321" s="39"/>
      <c r="G321" s="40"/>
      <c r="H321" s="40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</row>
    <row r="322" spans="5:49" x14ac:dyDescent="0.35">
      <c r="E322" s="39"/>
      <c r="F322" s="39"/>
      <c r="G322" s="40"/>
      <c r="H322" s="40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</row>
    <row r="323" spans="5:49" x14ac:dyDescent="0.35">
      <c r="E323" s="39"/>
      <c r="F323" s="39"/>
      <c r="G323" s="40"/>
      <c r="H323" s="40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</row>
    <row r="324" spans="5:49" x14ac:dyDescent="0.35">
      <c r="E324" s="39"/>
      <c r="F324" s="39"/>
      <c r="G324" s="40"/>
      <c r="H324" s="40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</row>
    <row r="325" spans="5:49" x14ac:dyDescent="0.35">
      <c r="E325" s="39"/>
      <c r="F325" s="39"/>
      <c r="G325" s="40"/>
      <c r="H325" s="40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</row>
    <row r="326" spans="5:49" x14ac:dyDescent="0.35">
      <c r="E326" s="39"/>
      <c r="F326" s="39"/>
      <c r="G326" s="40"/>
      <c r="H326" s="40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</row>
    <row r="327" spans="5:49" x14ac:dyDescent="0.35">
      <c r="E327" s="39"/>
      <c r="F327" s="39"/>
      <c r="G327" s="40"/>
      <c r="H327" s="40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</row>
    <row r="328" spans="5:49" x14ac:dyDescent="0.35">
      <c r="E328" s="39"/>
      <c r="F328" s="39"/>
      <c r="G328" s="40"/>
      <c r="H328" s="40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</row>
    <row r="329" spans="5:49" x14ac:dyDescent="0.35">
      <c r="E329" s="39"/>
      <c r="F329" s="39"/>
      <c r="G329" s="40"/>
      <c r="H329" s="40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</row>
    <row r="330" spans="5:49" x14ac:dyDescent="0.35">
      <c r="E330" s="39"/>
      <c r="F330" s="39"/>
      <c r="G330" s="40"/>
      <c r="H330" s="40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</row>
    <row r="331" spans="5:49" x14ac:dyDescent="0.35">
      <c r="E331" s="39"/>
      <c r="F331" s="39"/>
      <c r="G331" s="40"/>
      <c r="H331" s="40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</row>
    <row r="332" spans="5:49" x14ac:dyDescent="0.35">
      <c r="E332" s="39"/>
      <c r="F332" s="39"/>
      <c r="G332" s="40"/>
      <c r="H332" s="40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</row>
    <row r="333" spans="5:49" x14ac:dyDescent="0.35">
      <c r="E333" s="39"/>
      <c r="F333" s="39"/>
      <c r="G333" s="40"/>
      <c r="H333" s="40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</row>
    <row r="334" spans="5:49" x14ac:dyDescent="0.35">
      <c r="E334" s="39"/>
      <c r="F334" s="39"/>
      <c r="G334" s="40"/>
      <c r="H334" s="40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</row>
    <row r="335" spans="5:49" x14ac:dyDescent="0.35">
      <c r="E335" s="39"/>
      <c r="F335" s="39"/>
      <c r="G335" s="40"/>
      <c r="H335" s="40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</row>
    <row r="336" spans="5:49" x14ac:dyDescent="0.35">
      <c r="E336" s="39"/>
      <c r="F336" s="39"/>
      <c r="G336" s="40"/>
      <c r="H336" s="40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</row>
    <row r="337" spans="5:49" x14ac:dyDescent="0.35">
      <c r="E337" s="39"/>
      <c r="F337" s="39"/>
      <c r="G337" s="40"/>
      <c r="H337" s="40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</row>
    <row r="338" spans="5:49" x14ac:dyDescent="0.35">
      <c r="E338" s="39"/>
      <c r="F338" s="39"/>
      <c r="G338" s="40"/>
      <c r="H338" s="40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</row>
    <row r="339" spans="5:49" x14ac:dyDescent="0.35">
      <c r="E339" s="39"/>
      <c r="F339" s="39"/>
      <c r="G339" s="40"/>
      <c r="H339" s="40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</row>
    <row r="340" spans="5:49" x14ac:dyDescent="0.35">
      <c r="E340" s="39"/>
      <c r="F340" s="39"/>
      <c r="G340" s="40"/>
      <c r="H340" s="40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</row>
    <row r="341" spans="5:49" x14ac:dyDescent="0.35">
      <c r="E341" s="39"/>
      <c r="F341" s="39"/>
      <c r="G341" s="40"/>
      <c r="H341" s="40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</row>
    <row r="342" spans="5:49" x14ac:dyDescent="0.35">
      <c r="E342" s="39"/>
      <c r="F342" s="39"/>
      <c r="G342" s="40"/>
      <c r="H342" s="40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</row>
    <row r="343" spans="5:49" x14ac:dyDescent="0.35">
      <c r="E343" s="39"/>
      <c r="F343" s="39"/>
      <c r="G343" s="40"/>
      <c r="H343" s="40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</row>
    <row r="344" spans="5:49" x14ac:dyDescent="0.35">
      <c r="E344" s="39"/>
      <c r="F344" s="39"/>
      <c r="G344" s="40"/>
      <c r="H344" s="40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</row>
    <row r="345" spans="5:49" x14ac:dyDescent="0.35">
      <c r="E345" s="39"/>
      <c r="F345" s="39"/>
      <c r="G345" s="40"/>
      <c r="H345" s="40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</row>
    <row r="346" spans="5:49" x14ac:dyDescent="0.35">
      <c r="E346" s="39"/>
      <c r="F346" s="39"/>
      <c r="G346" s="40"/>
      <c r="H346" s="40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</row>
    <row r="347" spans="5:49" x14ac:dyDescent="0.35">
      <c r="E347" s="39"/>
      <c r="F347" s="39"/>
      <c r="G347" s="40"/>
      <c r="H347" s="40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</row>
    <row r="348" spans="5:49" x14ac:dyDescent="0.35">
      <c r="E348" s="39"/>
      <c r="F348" s="39"/>
      <c r="G348" s="40"/>
      <c r="H348" s="40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</row>
    <row r="349" spans="5:49" x14ac:dyDescent="0.35">
      <c r="E349" s="39"/>
      <c r="F349" s="39"/>
      <c r="G349" s="40"/>
      <c r="H349" s="40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</row>
    <row r="350" spans="5:49" x14ac:dyDescent="0.35">
      <c r="E350" s="39"/>
      <c r="F350" s="39"/>
      <c r="G350" s="40"/>
      <c r="H350" s="40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</row>
    <row r="351" spans="5:49" x14ac:dyDescent="0.35">
      <c r="E351" s="39"/>
      <c r="F351" s="39"/>
      <c r="G351" s="40"/>
      <c r="H351" s="40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</row>
    <row r="352" spans="5:49" x14ac:dyDescent="0.35">
      <c r="E352" s="39"/>
      <c r="F352" s="39"/>
      <c r="G352" s="40"/>
      <c r="H352" s="40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</row>
    <row r="353" spans="5:49" x14ac:dyDescent="0.35">
      <c r="E353" s="39"/>
      <c r="F353" s="39"/>
      <c r="G353" s="40"/>
      <c r="H353" s="40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</row>
    <row r="354" spans="5:49" x14ac:dyDescent="0.35">
      <c r="E354" s="39"/>
      <c r="F354" s="39"/>
      <c r="G354" s="40"/>
      <c r="H354" s="40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</row>
    <row r="355" spans="5:49" x14ac:dyDescent="0.35">
      <c r="E355" s="39"/>
      <c r="F355" s="39"/>
      <c r="G355" s="40"/>
      <c r="H355" s="40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</row>
    <row r="356" spans="5:49" x14ac:dyDescent="0.35">
      <c r="E356" s="39"/>
      <c r="F356" s="39"/>
      <c r="G356" s="40"/>
      <c r="H356" s="40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</row>
    <row r="357" spans="5:49" x14ac:dyDescent="0.35">
      <c r="E357" s="39"/>
      <c r="F357" s="39"/>
      <c r="G357" s="40"/>
      <c r="H357" s="40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</row>
    <row r="358" spans="5:49" x14ac:dyDescent="0.35">
      <c r="E358" s="39"/>
      <c r="F358" s="39"/>
      <c r="G358" s="40"/>
      <c r="H358" s="40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</row>
    <row r="359" spans="5:49" x14ac:dyDescent="0.35">
      <c r="E359" s="39"/>
      <c r="F359" s="39"/>
      <c r="G359" s="40"/>
      <c r="H359" s="40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</row>
    <row r="360" spans="5:49" x14ac:dyDescent="0.35">
      <c r="E360" s="39"/>
      <c r="F360" s="39"/>
      <c r="G360" s="40"/>
      <c r="H360" s="40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</row>
    <row r="361" spans="5:49" x14ac:dyDescent="0.35">
      <c r="E361" s="39"/>
      <c r="F361" s="39"/>
      <c r="G361" s="40"/>
      <c r="H361" s="40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</row>
    <row r="362" spans="5:49" x14ac:dyDescent="0.35">
      <c r="E362" s="39"/>
      <c r="F362" s="39"/>
      <c r="G362" s="40"/>
      <c r="H362" s="40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</row>
    <row r="363" spans="5:49" x14ac:dyDescent="0.35">
      <c r="E363" s="39"/>
      <c r="F363" s="39"/>
      <c r="G363" s="40"/>
      <c r="H363" s="40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</row>
    <row r="364" spans="5:49" x14ac:dyDescent="0.35">
      <c r="E364" s="39"/>
      <c r="F364" s="39"/>
      <c r="G364" s="40"/>
      <c r="H364" s="40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</row>
    <row r="365" spans="5:49" x14ac:dyDescent="0.35">
      <c r="E365" s="39"/>
      <c r="F365" s="39"/>
      <c r="G365" s="40"/>
      <c r="H365" s="40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</row>
    <row r="366" spans="5:49" x14ac:dyDescent="0.35">
      <c r="E366" s="39"/>
      <c r="F366" s="39"/>
      <c r="G366" s="40"/>
      <c r="H366" s="40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</row>
    <row r="367" spans="5:49" x14ac:dyDescent="0.35">
      <c r="E367" s="39"/>
      <c r="F367" s="39"/>
      <c r="G367" s="40"/>
      <c r="H367" s="40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</row>
    <row r="368" spans="5:49" x14ac:dyDescent="0.35">
      <c r="E368" s="39"/>
      <c r="F368" s="39"/>
      <c r="G368" s="40"/>
      <c r="H368" s="40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</row>
    <row r="369" spans="5:49" x14ac:dyDescent="0.35">
      <c r="E369" s="39"/>
      <c r="F369" s="39"/>
      <c r="G369" s="40"/>
      <c r="H369" s="40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</row>
    <row r="370" spans="5:49" x14ac:dyDescent="0.35">
      <c r="E370" s="39"/>
      <c r="F370" s="39"/>
      <c r="G370" s="40"/>
      <c r="H370" s="40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</row>
    <row r="371" spans="5:49" x14ac:dyDescent="0.35">
      <c r="E371" s="39"/>
      <c r="F371" s="39"/>
      <c r="G371" s="40"/>
      <c r="H371" s="40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</row>
    <row r="372" spans="5:49" x14ac:dyDescent="0.35">
      <c r="E372" s="39"/>
      <c r="F372" s="39"/>
      <c r="G372" s="40"/>
      <c r="H372" s="40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</row>
    <row r="373" spans="5:49" x14ac:dyDescent="0.35">
      <c r="E373" s="39"/>
      <c r="F373" s="39"/>
      <c r="G373" s="40"/>
      <c r="H373" s="40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</row>
    <row r="374" spans="5:49" x14ac:dyDescent="0.35">
      <c r="E374" s="39"/>
      <c r="F374" s="39"/>
      <c r="G374" s="40"/>
      <c r="H374" s="40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</row>
    <row r="375" spans="5:49" x14ac:dyDescent="0.35">
      <c r="E375" s="39"/>
      <c r="F375" s="39"/>
      <c r="G375" s="40"/>
      <c r="H375" s="40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</row>
    <row r="376" spans="5:49" x14ac:dyDescent="0.35">
      <c r="E376" s="39"/>
      <c r="F376" s="39"/>
      <c r="G376" s="40"/>
      <c r="H376" s="40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</row>
    <row r="377" spans="5:49" x14ac:dyDescent="0.35">
      <c r="E377" s="39"/>
      <c r="F377" s="39"/>
      <c r="G377" s="40"/>
      <c r="H377" s="40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</row>
    <row r="378" spans="5:49" x14ac:dyDescent="0.35">
      <c r="E378" s="39"/>
      <c r="F378" s="39"/>
      <c r="G378" s="40"/>
      <c r="H378" s="40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</row>
    <row r="379" spans="5:49" x14ac:dyDescent="0.35">
      <c r="E379" s="39"/>
      <c r="F379" s="39"/>
      <c r="G379" s="40"/>
      <c r="H379" s="40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</row>
    <row r="380" spans="5:49" x14ac:dyDescent="0.35">
      <c r="E380" s="39"/>
      <c r="F380" s="39"/>
      <c r="G380" s="40"/>
      <c r="H380" s="40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</row>
    <row r="381" spans="5:49" x14ac:dyDescent="0.35">
      <c r="E381" s="39"/>
      <c r="F381" s="39"/>
      <c r="G381" s="40"/>
      <c r="H381" s="40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</row>
    <row r="382" spans="5:49" x14ac:dyDescent="0.35">
      <c r="E382" s="39"/>
      <c r="F382" s="39"/>
      <c r="G382" s="40"/>
      <c r="H382" s="40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</row>
    <row r="383" spans="5:49" x14ac:dyDescent="0.35">
      <c r="E383" s="39"/>
      <c r="F383" s="39"/>
      <c r="G383" s="40"/>
      <c r="H383" s="40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</row>
    <row r="384" spans="5:49" x14ac:dyDescent="0.35">
      <c r="E384" s="39"/>
      <c r="F384" s="39"/>
      <c r="G384" s="40"/>
      <c r="H384" s="40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</row>
    <row r="385" spans="5:49" x14ac:dyDescent="0.35">
      <c r="E385" s="39"/>
      <c r="F385" s="39"/>
      <c r="G385" s="40"/>
      <c r="H385" s="40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</row>
    <row r="386" spans="5:49" x14ac:dyDescent="0.35">
      <c r="E386" s="39"/>
      <c r="F386" s="39"/>
      <c r="G386" s="40"/>
      <c r="H386" s="40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</row>
    <row r="387" spans="5:49" x14ac:dyDescent="0.35">
      <c r="E387" s="39"/>
      <c r="F387" s="39"/>
      <c r="G387" s="40"/>
      <c r="H387" s="40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</row>
    <row r="388" spans="5:49" x14ac:dyDescent="0.35">
      <c r="E388" s="39"/>
      <c r="F388" s="39"/>
      <c r="G388" s="40"/>
      <c r="H388" s="40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</row>
    <row r="389" spans="5:49" x14ac:dyDescent="0.35">
      <c r="E389" s="39"/>
      <c r="F389" s="39"/>
      <c r="G389" s="40"/>
      <c r="H389" s="40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</row>
    <row r="390" spans="5:49" x14ac:dyDescent="0.35">
      <c r="E390" s="39"/>
      <c r="F390" s="39"/>
      <c r="G390" s="40"/>
      <c r="H390" s="40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</row>
    <row r="391" spans="5:49" x14ac:dyDescent="0.35">
      <c r="E391" s="39"/>
      <c r="F391" s="39"/>
      <c r="G391" s="40"/>
      <c r="H391" s="40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</row>
    <row r="392" spans="5:49" x14ac:dyDescent="0.35">
      <c r="E392" s="39"/>
      <c r="F392" s="39"/>
      <c r="G392" s="40"/>
      <c r="H392" s="40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</row>
    <row r="393" spans="5:49" x14ac:dyDescent="0.35">
      <c r="E393" s="39"/>
      <c r="F393" s="39"/>
      <c r="G393" s="40"/>
      <c r="H393" s="40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</row>
    <row r="394" spans="5:49" x14ac:dyDescent="0.35">
      <c r="E394" s="39"/>
      <c r="F394" s="39"/>
      <c r="G394" s="40"/>
      <c r="H394" s="40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</row>
    <row r="395" spans="5:49" x14ac:dyDescent="0.35">
      <c r="E395" s="39"/>
      <c r="F395" s="39"/>
      <c r="G395" s="40"/>
      <c r="H395" s="40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</row>
    <row r="396" spans="5:49" x14ac:dyDescent="0.35">
      <c r="E396" s="39"/>
      <c r="F396" s="39"/>
      <c r="G396" s="40"/>
      <c r="H396" s="40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</row>
    <row r="397" spans="5:49" x14ac:dyDescent="0.35">
      <c r="E397" s="39"/>
      <c r="F397" s="39"/>
      <c r="G397" s="40"/>
      <c r="H397" s="40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</row>
    <row r="398" spans="5:49" x14ac:dyDescent="0.35">
      <c r="E398" s="39"/>
      <c r="F398" s="39"/>
      <c r="G398" s="40"/>
      <c r="H398" s="40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</row>
    <row r="399" spans="5:49" x14ac:dyDescent="0.35">
      <c r="E399" s="39"/>
      <c r="F399" s="39"/>
      <c r="G399" s="40"/>
      <c r="H399" s="40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</row>
    <row r="400" spans="5:49" x14ac:dyDescent="0.35">
      <c r="E400" s="39"/>
      <c r="F400" s="39"/>
      <c r="G400" s="40"/>
      <c r="H400" s="40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</row>
    <row r="401" spans="5:49" x14ac:dyDescent="0.35">
      <c r="E401" s="39"/>
      <c r="F401" s="39"/>
      <c r="G401" s="40"/>
      <c r="H401" s="40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</row>
    <row r="402" spans="5:49" x14ac:dyDescent="0.35">
      <c r="E402" s="39"/>
      <c r="F402" s="39"/>
      <c r="G402" s="40"/>
      <c r="H402" s="40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</row>
    <row r="403" spans="5:49" x14ac:dyDescent="0.35">
      <c r="E403" s="39"/>
      <c r="F403" s="39"/>
      <c r="G403" s="40"/>
      <c r="H403" s="40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</row>
    <row r="404" spans="5:49" x14ac:dyDescent="0.35">
      <c r="E404" s="39"/>
      <c r="F404" s="39"/>
      <c r="G404" s="40"/>
      <c r="H404" s="40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</row>
    <row r="405" spans="5:49" x14ac:dyDescent="0.35">
      <c r="E405" s="39"/>
      <c r="F405" s="39"/>
      <c r="G405" s="40"/>
      <c r="H405" s="40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</row>
    <row r="406" spans="5:49" x14ac:dyDescent="0.35">
      <c r="E406" s="39"/>
      <c r="F406" s="39"/>
      <c r="G406" s="40"/>
      <c r="H406" s="40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</row>
    <row r="407" spans="5:49" x14ac:dyDescent="0.35">
      <c r="E407" s="39"/>
      <c r="F407" s="39"/>
      <c r="G407" s="40"/>
      <c r="H407" s="40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</row>
    <row r="408" spans="5:49" x14ac:dyDescent="0.35">
      <c r="E408" s="39"/>
      <c r="F408" s="39"/>
      <c r="G408" s="40"/>
      <c r="H408" s="40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</row>
    <row r="409" spans="5:49" x14ac:dyDescent="0.35">
      <c r="E409" s="39"/>
      <c r="F409" s="39"/>
      <c r="G409" s="40"/>
      <c r="H409" s="40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</row>
    <row r="410" spans="5:49" x14ac:dyDescent="0.35">
      <c r="E410" s="39"/>
      <c r="F410" s="39"/>
      <c r="G410" s="40"/>
      <c r="H410" s="40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</row>
    <row r="411" spans="5:49" x14ac:dyDescent="0.35">
      <c r="E411" s="39"/>
      <c r="F411" s="39"/>
      <c r="G411" s="40"/>
      <c r="H411" s="40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</row>
    <row r="412" spans="5:49" x14ac:dyDescent="0.35">
      <c r="E412" s="39"/>
      <c r="F412" s="39"/>
      <c r="G412" s="40"/>
      <c r="H412" s="40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</row>
    <row r="413" spans="5:49" x14ac:dyDescent="0.35">
      <c r="E413" s="39"/>
      <c r="F413" s="39"/>
      <c r="G413" s="40"/>
      <c r="H413" s="40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</row>
    <row r="414" spans="5:49" x14ac:dyDescent="0.35">
      <c r="E414" s="39"/>
      <c r="F414" s="39"/>
      <c r="G414" s="40"/>
      <c r="H414" s="40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</row>
    <row r="415" spans="5:49" x14ac:dyDescent="0.35">
      <c r="E415" s="39"/>
      <c r="F415" s="39"/>
      <c r="G415" s="40"/>
      <c r="H415" s="40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</row>
    <row r="416" spans="5:49" x14ac:dyDescent="0.35">
      <c r="E416" s="39"/>
      <c r="F416" s="39"/>
      <c r="G416" s="40"/>
      <c r="H416" s="40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</row>
    <row r="417" spans="5:49" x14ac:dyDescent="0.35">
      <c r="E417" s="39"/>
      <c r="F417" s="39"/>
      <c r="G417" s="40"/>
      <c r="H417" s="40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</row>
    <row r="418" spans="5:49" x14ac:dyDescent="0.35">
      <c r="E418" s="39"/>
      <c r="F418" s="39"/>
      <c r="G418" s="40"/>
      <c r="H418" s="40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</row>
    <row r="419" spans="5:49" x14ac:dyDescent="0.35">
      <c r="E419" s="39"/>
      <c r="F419" s="39"/>
      <c r="G419" s="40"/>
      <c r="H419" s="40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</row>
    <row r="420" spans="5:49" x14ac:dyDescent="0.35">
      <c r="E420" s="39"/>
      <c r="F420" s="39"/>
      <c r="G420" s="40"/>
      <c r="H420" s="40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</row>
    <row r="421" spans="5:49" x14ac:dyDescent="0.35">
      <c r="E421" s="39"/>
      <c r="F421" s="39"/>
      <c r="G421" s="40"/>
      <c r="H421" s="40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</row>
    <row r="422" spans="5:49" x14ac:dyDescent="0.35">
      <c r="E422" s="39"/>
      <c r="F422" s="39"/>
      <c r="G422" s="40"/>
      <c r="H422" s="40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</row>
    <row r="423" spans="5:49" x14ac:dyDescent="0.35">
      <c r="E423" s="39"/>
      <c r="F423" s="39"/>
      <c r="G423" s="40"/>
      <c r="H423" s="40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</row>
    <row r="424" spans="5:49" x14ac:dyDescent="0.35">
      <c r="E424" s="39"/>
      <c r="F424" s="39"/>
      <c r="G424" s="40"/>
      <c r="H424" s="40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</row>
    <row r="425" spans="5:49" x14ac:dyDescent="0.35">
      <c r="E425" s="39"/>
      <c r="F425" s="39"/>
      <c r="G425" s="40"/>
      <c r="H425" s="40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</row>
    <row r="426" spans="5:49" x14ac:dyDescent="0.35">
      <c r="E426" s="39"/>
      <c r="F426" s="39"/>
      <c r="G426" s="40"/>
      <c r="H426" s="40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</row>
    <row r="427" spans="5:49" x14ac:dyDescent="0.35">
      <c r="E427" s="39"/>
      <c r="F427" s="39"/>
      <c r="G427" s="40"/>
      <c r="H427" s="40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</row>
    <row r="428" spans="5:49" x14ac:dyDescent="0.35">
      <c r="E428" s="39"/>
      <c r="F428" s="39"/>
      <c r="G428" s="40"/>
      <c r="H428" s="40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</row>
    <row r="429" spans="5:49" x14ac:dyDescent="0.35">
      <c r="E429" s="39"/>
      <c r="F429" s="39"/>
      <c r="G429" s="40"/>
      <c r="H429" s="40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</row>
    <row r="430" spans="5:49" x14ac:dyDescent="0.35">
      <c r="E430" s="39"/>
      <c r="F430" s="39"/>
      <c r="G430" s="40"/>
      <c r="H430" s="40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</row>
    <row r="431" spans="5:49" x14ac:dyDescent="0.35">
      <c r="E431" s="39"/>
      <c r="F431" s="39"/>
      <c r="G431" s="40"/>
      <c r="H431" s="40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</row>
    <row r="432" spans="5:49" x14ac:dyDescent="0.35">
      <c r="E432" s="39"/>
      <c r="F432" s="39"/>
      <c r="G432" s="40"/>
      <c r="H432" s="40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</row>
    <row r="433" spans="5:49" x14ac:dyDescent="0.35">
      <c r="E433" s="39"/>
      <c r="F433" s="39"/>
      <c r="G433" s="40"/>
      <c r="H433" s="40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</row>
    <row r="434" spans="5:49" x14ac:dyDescent="0.35">
      <c r="E434" s="39"/>
      <c r="F434" s="39"/>
      <c r="G434" s="40"/>
      <c r="H434" s="40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</row>
    <row r="435" spans="5:49" x14ac:dyDescent="0.35">
      <c r="E435" s="39"/>
      <c r="F435" s="39"/>
      <c r="G435" s="40"/>
      <c r="H435" s="40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</row>
    <row r="436" spans="5:49" x14ac:dyDescent="0.35">
      <c r="E436" s="39"/>
      <c r="F436" s="39"/>
      <c r="G436" s="40"/>
      <c r="H436" s="40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</row>
    <row r="437" spans="5:49" x14ac:dyDescent="0.35">
      <c r="E437" s="39"/>
      <c r="F437" s="39"/>
      <c r="G437" s="40"/>
      <c r="H437" s="40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</row>
    <row r="438" spans="5:49" x14ac:dyDescent="0.35">
      <c r="E438" s="39"/>
      <c r="F438" s="39"/>
      <c r="G438" s="40"/>
      <c r="H438" s="40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</row>
    <row r="439" spans="5:49" x14ac:dyDescent="0.35">
      <c r="E439" s="39"/>
      <c r="F439" s="39"/>
      <c r="G439" s="40"/>
      <c r="H439" s="40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</row>
    <row r="440" spans="5:49" x14ac:dyDescent="0.35">
      <c r="E440" s="39"/>
      <c r="F440" s="39"/>
      <c r="G440" s="40"/>
      <c r="H440" s="40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</row>
    <row r="441" spans="5:49" x14ac:dyDescent="0.35">
      <c r="E441" s="39"/>
      <c r="F441" s="39"/>
      <c r="G441" s="40"/>
      <c r="H441" s="40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</row>
    <row r="442" spans="5:49" x14ac:dyDescent="0.35">
      <c r="E442" s="39"/>
      <c r="F442" s="39"/>
      <c r="G442" s="40"/>
      <c r="H442" s="40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</row>
    <row r="443" spans="5:49" x14ac:dyDescent="0.35">
      <c r="E443" s="39"/>
      <c r="F443" s="39"/>
      <c r="G443" s="40"/>
      <c r="H443" s="40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</row>
    <row r="444" spans="5:49" x14ac:dyDescent="0.35">
      <c r="E444" s="39"/>
      <c r="F444" s="39"/>
      <c r="G444" s="40"/>
      <c r="H444" s="40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</row>
    <row r="445" spans="5:49" x14ac:dyDescent="0.35">
      <c r="E445" s="39"/>
      <c r="F445" s="39"/>
      <c r="G445" s="40"/>
      <c r="H445" s="40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</row>
    <row r="446" spans="5:49" x14ac:dyDescent="0.35">
      <c r="E446" s="39"/>
      <c r="F446" s="39"/>
      <c r="G446" s="40"/>
      <c r="H446" s="40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</row>
    <row r="447" spans="5:49" x14ac:dyDescent="0.35">
      <c r="E447" s="39"/>
      <c r="F447" s="39"/>
      <c r="G447" s="40"/>
      <c r="H447" s="40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</row>
    <row r="448" spans="5:49" x14ac:dyDescent="0.35">
      <c r="E448" s="39"/>
      <c r="F448" s="39"/>
      <c r="G448" s="40"/>
      <c r="H448" s="40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</row>
    <row r="449" spans="5:49" x14ac:dyDescent="0.35">
      <c r="E449" s="39"/>
      <c r="F449" s="39"/>
      <c r="G449" s="40"/>
      <c r="H449" s="40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</row>
    <row r="450" spans="5:49" x14ac:dyDescent="0.35">
      <c r="E450" s="39"/>
      <c r="F450" s="39"/>
      <c r="G450" s="40"/>
      <c r="H450" s="40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</row>
    <row r="451" spans="5:49" x14ac:dyDescent="0.35">
      <c r="E451" s="39"/>
      <c r="F451" s="39"/>
      <c r="G451" s="40"/>
      <c r="H451" s="40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</row>
    <row r="452" spans="5:49" x14ac:dyDescent="0.35">
      <c r="E452" s="39"/>
      <c r="F452" s="39"/>
      <c r="G452" s="40"/>
      <c r="H452" s="40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</row>
    <row r="453" spans="5:49" x14ac:dyDescent="0.35">
      <c r="E453" s="39"/>
      <c r="F453" s="39"/>
      <c r="G453" s="40"/>
      <c r="H453" s="40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</row>
    <row r="454" spans="5:49" x14ac:dyDescent="0.35">
      <c r="E454" s="39"/>
      <c r="F454" s="39"/>
      <c r="G454" s="40"/>
      <c r="H454" s="40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</row>
    <row r="455" spans="5:49" x14ac:dyDescent="0.35">
      <c r="E455" s="39"/>
      <c r="F455" s="39"/>
      <c r="G455" s="40"/>
      <c r="H455" s="40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</row>
    <row r="456" spans="5:49" x14ac:dyDescent="0.35">
      <c r="E456" s="39"/>
      <c r="F456" s="39"/>
      <c r="G456" s="40"/>
      <c r="H456" s="40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</row>
    <row r="457" spans="5:49" x14ac:dyDescent="0.35">
      <c r="E457" s="39"/>
      <c r="F457" s="39"/>
      <c r="G457" s="40"/>
      <c r="H457" s="40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</row>
    <row r="458" spans="5:49" x14ac:dyDescent="0.35">
      <c r="E458" s="39"/>
      <c r="F458" s="39"/>
      <c r="G458" s="40"/>
      <c r="H458" s="40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</row>
    <row r="459" spans="5:49" x14ac:dyDescent="0.35">
      <c r="E459" s="39"/>
      <c r="F459" s="39"/>
      <c r="G459" s="40"/>
      <c r="H459" s="40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</row>
  </sheetData>
  <mergeCells count="12">
    <mergeCell ref="AN2:AO2"/>
    <mergeCell ref="B2:D3"/>
    <mergeCell ref="E2:F2"/>
    <mergeCell ref="I2:K3"/>
    <mergeCell ref="L2:M2"/>
    <mergeCell ref="P2:R3"/>
    <mergeCell ref="S2:T2"/>
    <mergeCell ref="W2:Y3"/>
    <mergeCell ref="Z2:AA2"/>
    <mergeCell ref="AD2:AF3"/>
    <mergeCell ref="AG2:AH2"/>
    <mergeCell ref="AK2:A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Mariano Pistorio</cp:lastModifiedBy>
  <dcterms:created xsi:type="dcterms:W3CDTF">2021-08-25T20:24:36Z</dcterms:created>
  <dcterms:modified xsi:type="dcterms:W3CDTF">2021-08-26T12:27:34Z</dcterms:modified>
</cp:coreProperties>
</file>